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_artiomz\Desktop\New folder עידן(3)\"/>
    </mc:Choice>
  </mc:AlternateContent>
  <xr:revisionPtr revIDLastSave="0" documentId="13_ncr:1_{AE13FBF8-341D-47C4-B2A0-18E05977E85E}" xr6:coauthVersionLast="36" xr6:coauthVersionMax="47" xr10:uidLastSave="{00000000-0000-0000-0000-000000000000}"/>
  <bookViews>
    <workbookView xWindow="28680" yWindow="-90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4" i="6" l="1"/>
  <c r="G174" i="6"/>
  <c r="B173" i="6"/>
  <c r="H172" i="6"/>
  <c r="G172" i="6"/>
  <c r="H171" i="6"/>
  <c r="G171" i="6"/>
  <c r="H170" i="6"/>
  <c r="G170" i="6"/>
  <c r="H169" i="6"/>
  <c r="G169" i="6"/>
  <c r="H164" i="6"/>
  <c r="G164" i="6"/>
  <c r="B163" i="6"/>
  <c r="H162" i="6"/>
  <c r="G162" i="6"/>
  <c r="H161" i="6"/>
  <c r="G161" i="6"/>
  <c r="H160" i="6"/>
  <c r="G160" i="6"/>
  <c r="H159" i="6"/>
  <c r="G159" i="6"/>
  <c r="H154" i="6"/>
  <c r="G154" i="6"/>
  <c r="B153" i="6"/>
  <c r="H152" i="6"/>
  <c r="G152" i="6"/>
  <c r="H151" i="6"/>
  <c r="G151" i="6"/>
  <c r="H150" i="6"/>
  <c r="G150" i="6"/>
  <c r="H149" i="6"/>
  <c r="G149" i="6"/>
  <c r="H148" i="6"/>
  <c r="G148" i="6"/>
  <c r="H147" i="6"/>
  <c r="G147" i="6"/>
  <c r="H146" i="6"/>
  <c r="G146" i="6"/>
  <c r="H145" i="6"/>
  <c r="G145" i="6"/>
  <c r="H144" i="6"/>
  <c r="G144" i="6"/>
  <c r="D138" i="6"/>
  <c r="C138" i="6"/>
  <c r="B138" i="6"/>
  <c r="H137" i="6"/>
  <c r="G137" i="6"/>
  <c r="D128" i="6"/>
  <c r="C128" i="6"/>
  <c r="B128" i="6"/>
  <c r="H127" i="6"/>
  <c r="G127" i="6"/>
  <c r="H125" i="6"/>
  <c r="G125" i="6"/>
  <c r="D118" i="6"/>
  <c r="C118" i="6"/>
  <c r="B118" i="6"/>
  <c r="H117" i="6"/>
  <c r="G117" i="6"/>
  <c r="H115" i="6"/>
  <c r="G115" i="6"/>
  <c r="D108" i="6"/>
  <c r="C108" i="6"/>
  <c r="B108" i="6"/>
  <c r="H107" i="6"/>
  <c r="G107" i="6"/>
  <c r="H106" i="6"/>
  <c r="G106" i="6"/>
  <c r="H99" i="6"/>
  <c r="G99" i="6"/>
  <c r="B98" i="6"/>
  <c r="H97" i="6"/>
  <c r="G97" i="6"/>
  <c r="H96" i="6"/>
  <c r="G96" i="6"/>
  <c r="H95" i="6"/>
  <c r="G95" i="6"/>
  <c r="H94" i="6"/>
  <c r="G94" i="6"/>
  <c r="C88" i="6"/>
  <c r="B88" i="6"/>
  <c r="H87" i="6"/>
  <c r="G87" i="6"/>
  <c r="H86" i="6"/>
  <c r="G86" i="6"/>
  <c r="H85" i="6"/>
  <c r="G85" i="6"/>
  <c r="H84" i="6"/>
  <c r="G84" i="6"/>
  <c r="H79" i="6"/>
  <c r="G79" i="6"/>
  <c r="D78" i="6"/>
  <c r="C78" i="6"/>
  <c r="B78" i="6"/>
  <c r="H77" i="6"/>
  <c r="G77" i="6"/>
  <c r="H75" i="6"/>
  <c r="G75" i="6"/>
  <c r="H74" i="6"/>
  <c r="G74" i="6"/>
  <c r="D68" i="6"/>
  <c r="C68" i="6"/>
  <c r="B68" i="6"/>
  <c r="H67" i="6"/>
  <c r="G67" i="6"/>
  <c r="H64" i="6"/>
  <c r="G64" i="6"/>
  <c r="H58" i="6"/>
  <c r="G58" i="6"/>
  <c r="D57" i="6"/>
  <c r="C57" i="6"/>
  <c r="B57" i="6"/>
  <c r="H56" i="6"/>
  <c r="G56" i="6"/>
  <c r="H55" i="6"/>
  <c r="G55" i="6"/>
  <c r="H54" i="6"/>
  <c r="G54" i="6"/>
  <c r="H53" i="6"/>
  <c r="G53" i="6"/>
  <c r="H52" i="6"/>
  <c r="G52" i="6"/>
  <c r="H51" i="6"/>
  <c r="G51" i="6"/>
  <c r="H50" i="6"/>
  <c r="G50" i="6"/>
  <c r="H49" i="6"/>
  <c r="G49" i="6"/>
  <c r="H48" i="6"/>
  <c r="G48" i="6"/>
  <c r="H43" i="6"/>
  <c r="G43" i="6"/>
  <c r="B42" i="6"/>
  <c r="H41" i="6"/>
  <c r="G41" i="6"/>
  <c r="H40" i="6"/>
  <c r="G40" i="6"/>
  <c r="H39" i="6"/>
  <c r="G39" i="6"/>
  <c r="H38" i="6"/>
  <c r="G38" i="6"/>
  <c r="H32" i="6"/>
  <c r="G32" i="6"/>
  <c r="D31" i="6"/>
  <c r="C31" i="6"/>
  <c r="B31" i="6"/>
  <c r="H30" i="6"/>
  <c r="G30" i="6"/>
  <c r="H29" i="6"/>
  <c r="G29" i="6"/>
  <c r="H28" i="6"/>
  <c r="G28" i="6"/>
  <c r="H27" i="6"/>
  <c r="G27" i="6"/>
  <c r="H26" i="6"/>
  <c r="G26" i="6"/>
  <c r="H25" i="6"/>
  <c r="G25" i="6"/>
  <c r="H24" i="6"/>
  <c r="G24" i="6"/>
  <c r="H23" i="6"/>
  <c r="G23" i="6"/>
  <c r="H22" i="6"/>
  <c r="G22" i="6"/>
  <c r="H16" i="6"/>
  <c r="G16" i="6"/>
  <c r="D15" i="6"/>
  <c r="C15" i="6"/>
  <c r="B15" i="6"/>
  <c r="H14" i="6"/>
  <c r="G14" i="6"/>
  <c r="H13" i="6"/>
  <c r="G13" i="6"/>
  <c r="H12" i="6"/>
  <c r="G12" i="6"/>
  <c r="H11" i="6"/>
  <c r="G11" i="6"/>
  <c r="H10" i="6"/>
  <c r="G10" i="6"/>
  <c r="H9" i="6"/>
  <c r="G9" i="6"/>
  <c r="H8" i="6"/>
  <c r="G8" i="6"/>
  <c r="H7" i="6"/>
  <c r="G7" i="6"/>
  <c r="H6" i="6"/>
  <c r="G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<sst xmlns="http://schemas.openxmlformats.org/spreadsheetml/2006/main" count="1715" uniqueCount="235">
  <si>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</si>
  <si>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</si>
  <si>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</si>
  <si>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</si>
  <si>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</si>
  <si>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</si>
  <si>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</si>
  <si>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</si>
  <si>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</si>
  <si>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</si>
  <si>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</si>
  <si>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</si>
  <si>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</si>
  <si>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</si>
  <si>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</si>
  <si>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</si>
  <si>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</si>
  <si>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</si>
  <si>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</si>
  <si>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</si>
  <si>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</si>
  <si>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</si>
  <si>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</si>
  <si>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</si>
  <si>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</si>
  <si>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</si>
  <si>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</si>
  <si>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</si>
  <si>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</si>
  <si>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</si>
  <si>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</si>
  <si>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</si>
  <si>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</si>
  <si>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</si>
  <si>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</si>
  <si>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</si>
  <si>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</si>
  <si>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</si>
  <si>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</si>
  <si>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</si>
  <si>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</si>
  <si>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</si>
  <si>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</si>
  <si>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</si>
  <si>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</si>
  <si>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</si>
  <si>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</si>
  <si>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</si>
  <si>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</si>
  <si>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</si>
  <si>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</si>
  <si>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</si>
  <si>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</si>
  <si>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</si>
  <si>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</si>
  <si>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</si>
  <si>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</si>
  <si>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</si>
  <si>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</si>
  <si>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</si>
  <si>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</si>
  <si>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</si>
  <si>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</si>
  <si>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</si>
  <si>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</si>
  <si>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</si>
  <si>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</si>
  <si>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</si>
  <si>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</si>
  <si>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</si>
  <si>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</si>
  <si>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</si>
  <si>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</si>
  <si>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</si>
  <si>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</si>
  <si>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</si>
  <si>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</si>
  <si>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</si>
  <si>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</si>
  <si>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</si>
  <si>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</si>
  <si>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</si>
  <si>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</si>
  <si>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</si>
  <si>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</si>
  <si>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</si>
  <si>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</si>
  <si>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</si>
  <si>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</si>
  <si>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</si>
  <si>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</si>
  <si>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</si>
  <si>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</si>
  <si>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</si>
  <si>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</si>
  <si>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</si>
  <si>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</si>
  <si>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</si>
  <si>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</si>
  <si>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</si>
  <si>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</si>
  <si>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</si>
  <si>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</si>
  <si>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</si>
  <si>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</si>
  <si>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</si>
  <si>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</si>
  <si>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</si>
  <si>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</si>
  <si>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</si>
  <si>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</si>
  <si>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</si>
  <si>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</si>
  <si>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</si>
  <si>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</si>
  <si>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</si>
  <si>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</si>
  <si>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</si>
  <si>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</si>
  <si>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</si>
  <si>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</si>
  <si>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</si>
  <si>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</si>
  <si>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</si>
  <si>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</si>
  <si>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</si>
  <si>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</si>
  <si>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</si>
  <si>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</si>
  <si>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</si>
  <si>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</si>
  <si>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</si>
  <si>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</si>
  <si>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</si>
  <si>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</si>
  <si>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</si>
  <si>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</si>
  <si>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</si>
  <si>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</si>
  <si>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</si>
  <si>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</si>
  <si>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</si>
  <si>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</si>
  <si>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</si>
  <si>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</si>
  <si>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</si>
  <si>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</si>
  <si>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</si>
  <si>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</si>
  <si>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</si>
  <si>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</si>
  <si>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</si>
  <si>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</si>
  <si>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</si>
  <si>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</si>
  <si>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</si>
  <si>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</si>
  <si>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13%-25%</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</si>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</sst>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b/>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7">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dashed">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style="medium">
        <color indexed="64"/>
      </right>
      <top/>
      <bottom style="medium">
        <color rgb="FF000000"/>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306">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0" fontId="8" fillId="2" borderId="1" xfId="0" applyFont="1" applyFill="1" applyBorder="1" applyAlignment="1">
      <alignment horizontal="right"/>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center" vertical="center" wrapText="1" readingOrder="2"/>
    </xf>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6" fillId="0" borderId="17" xfId="0" applyFont="1" applyBorder="1" applyAlignment="1">
      <alignment horizontal="center" vertical="center" wrapText="1" readingOrder="2"/>
    </xf>
    <xf numFmtId="0" fontId="26" fillId="0" borderId="18" xfId="0" applyFont="1" applyBorder="1" applyAlignment="1">
      <alignment horizontal="center" vertical="center" wrapText="1" readingOrder="1"/>
    </xf>
    <xf numFmtId="0" fontId="26" fillId="0" borderId="19" xfId="0" applyFont="1" applyBorder="1" applyAlignment="1">
      <alignment horizontal="center" vertical="center" wrapText="1" readingOrder="2"/>
    </xf>
    <xf numFmtId="0" fontId="26" fillId="0" borderId="20" xfId="0" applyFont="1" applyBorder="1" applyAlignment="1">
      <alignment horizontal="center" vertical="center" wrapText="1" readingOrder="1"/>
    </xf>
    <xf numFmtId="0" fontId="26" fillId="0" borderId="31" xfId="0" applyFont="1" applyBorder="1" applyAlignment="1">
      <alignment horizontal="center" vertical="center" wrapText="1" readingOrder="2"/>
    </xf>
    <xf numFmtId="0" fontId="26" fillId="0" borderId="32" xfId="0" applyFont="1" applyBorder="1" applyAlignment="1">
      <alignment horizontal="center" vertical="center" wrapText="1" readingOrder="1"/>
    </xf>
    <xf numFmtId="0" fontId="27"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5"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4" fillId="4" borderId="38" xfId="0" applyFont="1" applyFill="1" applyBorder="1" applyAlignment="1">
      <alignment horizontal="center" vertical="center" wrapText="1" readingOrder="2"/>
    </xf>
    <xf numFmtId="0" fontId="26" fillId="0" borderId="40" xfId="0" applyFont="1" applyBorder="1" applyAlignment="1">
      <alignment horizontal="right" vertical="center" wrapText="1"/>
    </xf>
    <xf numFmtId="0" fontId="26" fillId="0" borderId="42" xfId="0" applyFont="1" applyBorder="1" applyAlignment="1">
      <alignment horizontal="right" vertical="center" wrapText="1"/>
    </xf>
    <xf numFmtId="0" fontId="26" fillId="0" borderId="48" xfId="0" applyFont="1" applyBorder="1" applyAlignment="1">
      <alignment horizontal="right" vertical="center" wrapText="1"/>
    </xf>
    <xf numFmtId="0" fontId="26" fillId="0" borderId="50" xfId="0" applyFont="1" applyBorder="1" applyAlignment="1">
      <alignment horizontal="right" vertical="center" wrapText="1"/>
    </xf>
    <xf numFmtId="0" fontId="27" fillId="0" borderId="52" xfId="0" applyFont="1" applyBorder="1" applyAlignment="1">
      <alignment horizontal="right" vertical="center" wrapText="1"/>
    </xf>
    <xf numFmtId="0" fontId="26" fillId="0" borderId="54" xfId="0" applyFont="1" applyBorder="1" applyAlignment="1">
      <alignment horizontal="right" vertical="center" wrapText="1"/>
    </xf>
    <xf numFmtId="0" fontId="26" fillId="0" borderId="55" xfId="0" applyFont="1" applyBorder="1" applyAlignment="1">
      <alignment horizontal="center" vertical="center" wrapText="1" readingOrder="2"/>
    </xf>
    <xf numFmtId="0" fontId="26" fillId="0" borderId="56" xfId="0" applyFont="1" applyBorder="1" applyAlignment="1">
      <alignment horizontal="center" vertical="center" wrapText="1" readingOrder="1"/>
    </xf>
    <xf numFmtId="0" fontId="24" fillId="4" borderId="58" xfId="0" applyFont="1" applyFill="1" applyBorder="1" applyAlignment="1">
      <alignment horizontal="center" vertical="center" wrapText="1" readingOrder="2"/>
    </xf>
    <xf numFmtId="0" fontId="26" fillId="0" borderId="41" xfId="0" applyFont="1" applyBorder="1" applyAlignment="1">
      <alignment horizontal="right" vertical="center" wrapText="1" readingOrder="2"/>
    </xf>
    <xf numFmtId="0" fontId="26" fillId="0" borderId="43" xfId="0" applyFont="1" applyBorder="1" applyAlignment="1">
      <alignment horizontal="right" vertical="center" wrapText="1" readingOrder="2"/>
    </xf>
    <xf numFmtId="0" fontId="26" fillId="0" borderId="57" xfId="0" applyFont="1" applyBorder="1" applyAlignment="1">
      <alignment horizontal="right" vertical="center" wrapText="1" readingOrder="2"/>
    </xf>
    <xf numFmtId="10" fontId="26" fillId="0" borderId="16" xfId="0" applyNumberFormat="1" applyFont="1" applyBorder="1" applyAlignment="1">
      <alignment horizontal="center" vertical="center" wrapText="1" readingOrder="1"/>
    </xf>
    <xf numFmtId="10" fontId="26" fillId="0" borderId="30" xfId="0" applyNumberFormat="1" applyFont="1" applyBorder="1" applyAlignment="1">
      <alignment horizontal="center" vertical="center" wrapText="1" readingOrder="1"/>
    </xf>
    <xf numFmtId="10" fontId="27" fillId="0" borderId="13"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9" xfId="0" applyFont="1" applyFill="1" applyBorder="1" applyAlignment="1">
      <alignment horizontal="right" vertical="center" wrapText="1" readingOrder="2"/>
    </xf>
    <xf numFmtId="0" fontId="23" fillId="0" borderId="0" xfId="0" applyFont="1" applyAlignment="1">
      <alignment vertical="center" readingOrder="2"/>
    </xf>
    <xf numFmtId="0" fontId="28" fillId="0" borderId="0" xfId="0" applyFont="1" applyAlignment="1">
      <alignment vertical="center" readingOrder="2"/>
    </xf>
    <xf numFmtId="0" fontId="29" fillId="5" borderId="62" xfId="0" applyFont="1" applyFill="1" applyBorder="1" applyAlignment="1">
      <alignment vertical="center" readingOrder="2"/>
    </xf>
    <xf numFmtId="0" fontId="30" fillId="5" borderId="63" xfId="0" applyFont="1" applyFill="1" applyBorder="1" applyAlignment="1">
      <alignment horizontal="center" vertical="center" wrapText="1"/>
    </xf>
    <xf numFmtId="0" fontId="30" fillId="5" borderId="65" xfId="0" applyFont="1" applyFill="1" applyBorder="1" applyAlignment="1">
      <alignment horizontal="center" vertical="center" wrapText="1"/>
    </xf>
    <xf numFmtId="0" fontId="30" fillId="5" borderId="64" xfId="0" applyFont="1" applyFill="1" applyBorder="1" applyAlignment="1">
      <alignment horizontal="center" vertical="center"/>
    </xf>
    <xf numFmtId="0" fontId="30" fillId="5" borderId="65" xfId="0" applyFont="1" applyFill="1" applyBorder="1" applyAlignment="1">
      <alignment horizontal="center" vertical="center"/>
    </xf>
    <xf numFmtId="0" fontId="23" fillId="6" borderId="69" xfId="0" applyFont="1" applyFill="1" applyBorder="1" applyAlignment="1">
      <alignment vertical="center" wrapText="1" readingOrder="2"/>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6" borderId="72" xfId="1" applyNumberFormat="1" applyFont="1" applyFill="1" applyBorder="1" applyAlignment="1">
      <alignment horizontal="center" vertical="center"/>
    </xf>
    <xf numFmtId="10" fontId="23" fillId="7" borderId="70" xfId="1" applyNumberFormat="1" applyFont="1" applyFill="1" applyBorder="1" applyAlignment="1">
      <alignment horizontal="center" vertical="center"/>
    </xf>
    <xf numFmtId="0" fontId="23" fillId="7" borderId="71" xfId="0" applyFont="1" applyFill="1" applyBorder="1" applyAlignment="1">
      <alignment horizontal="center" vertical="center" readingOrder="2"/>
    </xf>
    <xf numFmtId="10" fontId="23" fillId="7" borderId="71" xfId="0" applyNumberFormat="1" applyFont="1" applyFill="1" applyBorder="1" applyAlignment="1">
      <alignment horizontal="center" vertical="center"/>
    </xf>
    <xf numFmtId="0" fontId="23" fillId="7" borderId="72" xfId="0" applyFont="1" applyFill="1" applyBorder="1" applyAlignment="1">
      <alignment horizontal="center" vertical="center" wrapText="1"/>
    </xf>
    <xf numFmtId="9" fontId="23" fillId="0" borderId="0" xfId="0" applyNumberFormat="1" applyFont="1" applyAlignment="1">
      <alignment vertical="center"/>
    </xf>
    <xf numFmtId="0" fontId="23" fillId="6" borderId="69" xfId="0" applyFont="1" applyFill="1" applyBorder="1" applyAlignment="1">
      <alignment vertical="center" readingOrder="2"/>
    </xf>
    <xf numFmtId="0" fontId="23" fillId="7" borderId="72" xfId="0" applyFont="1" applyFill="1" applyBorder="1" applyAlignment="1">
      <alignment horizontal="center" vertical="center"/>
    </xf>
    <xf numFmtId="10" fontId="28" fillId="6" borderId="70" xfId="1" applyNumberFormat="1" applyFont="1" applyFill="1" applyBorder="1" applyAlignment="1">
      <alignment horizontal="center" vertical="center"/>
    </xf>
    <xf numFmtId="10" fontId="28" fillId="6" borderId="71" xfId="1" applyNumberFormat="1" applyFont="1" applyFill="1" applyBorder="1" applyAlignment="1">
      <alignment horizontal="center" vertical="center"/>
    </xf>
    <xf numFmtId="10" fontId="28" fillId="6" borderId="72" xfId="1" applyNumberFormat="1" applyFont="1" applyFill="1" applyBorder="1" applyAlignment="1">
      <alignment horizontal="center" vertical="center"/>
    </xf>
    <xf numFmtId="10" fontId="28" fillId="7" borderId="70" xfId="1" applyNumberFormat="1" applyFont="1" applyFill="1" applyBorder="1" applyAlignment="1">
      <alignment horizontal="center" vertical="center"/>
    </xf>
    <xf numFmtId="0" fontId="23" fillId="6" borderId="75" xfId="0" applyFont="1" applyFill="1" applyBorder="1" applyAlignment="1">
      <alignment vertical="center" readingOrder="2"/>
    </xf>
    <xf numFmtId="10" fontId="23" fillId="6" borderId="76" xfId="1" applyNumberFormat="1" applyFont="1" applyFill="1" applyBorder="1" applyAlignment="1">
      <alignment horizontal="center" vertical="center"/>
    </xf>
    <xf numFmtId="10" fontId="23" fillId="6" borderId="77" xfId="1" applyNumberFormat="1" applyFont="1" applyFill="1" applyBorder="1" applyAlignment="1">
      <alignment horizontal="center" vertical="center"/>
    </xf>
    <xf numFmtId="10" fontId="23" fillId="6" borderId="78" xfId="1" applyNumberFormat="1" applyFont="1" applyFill="1" applyBorder="1" applyAlignment="1">
      <alignment horizontal="center" vertical="center"/>
    </xf>
    <xf numFmtId="10" fontId="23" fillId="7" borderId="76" xfId="1" applyNumberFormat="1" applyFont="1" applyFill="1" applyBorder="1" applyAlignment="1">
      <alignment horizontal="center" vertical="center"/>
    </xf>
    <xf numFmtId="0" fontId="23" fillId="7" borderId="77" xfId="0" applyFont="1" applyFill="1" applyBorder="1" applyAlignment="1">
      <alignment horizontal="center" vertical="center" readingOrder="2"/>
    </xf>
    <xf numFmtId="10" fontId="23" fillId="7" borderId="77" xfId="0" applyNumberFormat="1" applyFont="1" applyFill="1" applyBorder="1" applyAlignment="1">
      <alignment horizontal="center" vertical="center"/>
    </xf>
    <xf numFmtId="0" fontId="23" fillId="7" borderId="78" xfId="0" applyFont="1" applyFill="1" applyBorder="1" applyAlignment="1">
      <alignment horizontal="center" vertical="center"/>
    </xf>
    <xf numFmtId="0" fontId="23" fillId="6" borderId="82" xfId="0" applyFont="1" applyFill="1" applyBorder="1" applyAlignment="1">
      <alignment vertical="center" wrapText="1" readingOrder="2"/>
    </xf>
    <xf numFmtId="0" fontId="23" fillId="6" borderId="71" xfId="0" applyFont="1" applyFill="1" applyBorder="1" applyAlignment="1">
      <alignment vertical="center" wrapText="1" readingOrder="2"/>
    </xf>
    <xf numFmtId="0" fontId="23" fillId="7" borderId="72" xfId="0" applyFont="1" applyFill="1" applyBorder="1" applyAlignment="1">
      <alignment horizontal="center" vertical="center" wrapText="1" readingOrder="2"/>
    </xf>
    <xf numFmtId="0" fontId="23" fillId="6" borderId="0" xfId="0" applyFont="1" applyFill="1" applyAlignment="1">
      <alignment vertical="center"/>
    </xf>
    <xf numFmtId="0" fontId="23" fillId="6" borderId="74" xfId="0" applyFont="1" applyFill="1" applyBorder="1" applyAlignment="1">
      <alignment vertical="center"/>
    </xf>
    <xf numFmtId="164" fontId="23" fillId="7" borderId="71" xfId="0" applyNumberFormat="1" applyFont="1" applyFill="1" applyBorder="1" applyAlignment="1">
      <alignment horizontal="center" vertical="center"/>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8" fillId="0" borderId="59" xfId="0" applyFont="1" applyBorder="1" applyAlignment="1">
      <alignment horizontal="center" vertical="center"/>
    </xf>
    <xf numFmtId="0" fontId="30" fillId="5" borderId="64" xfId="0" applyFont="1" applyFill="1" applyBorder="1" applyAlignment="1">
      <alignment horizontal="center" vertical="center" wrapText="1"/>
    </xf>
    <xf numFmtId="0" fontId="30" fillId="5" borderId="83" xfId="0" applyFont="1" applyFill="1" applyBorder="1" applyAlignment="1">
      <alignment horizontal="center" vertical="center" wrapText="1"/>
    </xf>
    <xf numFmtId="0" fontId="26" fillId="0" borderId="23" xfId="0" applyFont="1" applyBorder="1" applyAlignment="1">
      <alignment horizontal="center" vertical="center" wrapText="1" readingOrder="1"/>
    </xf>
    <xf numFmtId="0" fontId="26" fillId="0" borderId="22" xfId="0" applyFont="1" applyBorder="1" applyAlignment="1">
      <alignment horizontal="center" vertical="center" wrapText="1" readingOrder="2"/>
    </xf>
    <xf numFmtId="10" fontId="26" fillId="0" borderId="21" xfId="0" applyNumberFormat="1" applyFont="1" applyBorder="1" applyAlignment="1">
      <alignment horizontal="center" vertical="center" wrapText="1" readingOrder="1"/>
    </xf>
    <xf numFmtId="0" fontId="26" fillId="0" borderId="45" xfId="0" applyFont="1" applyBorder="1" applyAlignment="1">
      <alignment horizontal="right" vertical="center" wrapText="1" readingOrder="2"/>
    </xf>
    <xf numFmtId="0" fontId="26" fillId="0" borderId="44" xfId="0" applyFont="1" applyBorder="1" applyAlignment="1">
      <alignment horizontal="right" vertical="center" wrapText="1"/>
    </xf>
    <xf numFmtId="10" fontId="21" fillId="2" borderId="0" xfId="0" applyNumberFormat="1" applyFont="1" applyFill="1" applyBorder="1" applyAlignment="1">
      <alignment horizontal="center" vertical="center" wrapText="1" readingOrder="2"/>
    </xf>
    <xf numFmtId="0" fontId="21" fillId="2" borderId="0" xfId="0" applyFont="1" applyFill="1" applyBorder="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165" fontId="4" fillId="0" borderId="4" xfId="0" applyNumberFormat="1" applyFont="1" applyBorder="1" applyAlignment="1">
      <alignment horizontal="center" vertical="center" wrapText="1"/>
    </xf>
    <xf numFmtId="165" fontId="4" fillId="0" borderId="6" xfId="0" applyNumberFormat="1" applyFont="1" applyBorder="1" applyAlignment="1">
      <alignment horizontal="center" vertical="center" wrapText="1"/>
    </xf>
    <xf numFmtId="165" fontId="4" fillId="0" borderId="6" xfId="0" applyNumberFormat="1" applyFont="1" applyBorder="1" applyAlignment="1">
      <alignment horizontal="center" vertical="center"/>
    </xf>
    <xf numFmtId="165" fontId="4" fillId="2" borderId="4" xfId="0" applyNumberFormat="1" applyFont="1" applyFill="1" applyBorder="1" applyAlignment="1">
      <alignment horizontal="center" vertical="center" wrapText="1" readingOrder="2"/>
    </xf>
    <xf numFmtId="165" fontId="4" fillId="2" borderId="4" xfId="0" applyNumberFormat="1" applyFont="1" applyFill="1" applyBorder="1" applyAlignment="1">
      <alignment horizontal="right" vertical="center" wrapText="1" readingOrder="2"/>
    </xf>
    <xf numFmtId="165" fontId="4" fillId="2" borderId="4" xfId="0" applyNumberFormat="1" applyFont="1" applyFill="1" applyBorder="1" applyAlignment="1">
      <alignment horizontal="right" vertical="center" wrapText="1"/>
    </xf>
    <xf numFmtId="165" fontId="17" fillId="2" borderId="4" xfId="0" applyNumberFormat="1" applyFont="1" applyFill="1" applyBorder="1" applyAlignment="1">
      <alignment horizontal="center" vertical="center" wrapText="1"/>
    </xf>
    <xf numFmtId="165" fontId="17" fillId="2" borderId="4" xfId="0" applyNumberFormat="1" applyFont="1" applyFill="1" applyBorder="1" applyAlignment="1">
      <alignment horizontal="right" vertical="center" wrapText="1"/>
    </xf>
    <xf numFmtId="165" fontId="21" fillId="2" borderId="4" xfId="0" applyNumberFormat="1" applyFont="1" applyFill="1" applyBorder="1" applyAlignment="1">
      <alignment horizontal="center" vertical="center" wrapText="1" readingOrder="2"/>
    </xf>
    <xf numFmtId="165" fontId="21" fillId="2" borderId="0" xfId="0" applyNumberFormat="1" applyFont="1" applyFill="1" applyBorder="1" applyAlignment="1">
      <alignment horizontal="center" vertical="center" wrapText="1" readingOrder="2"/>
    </xf>
    <xf numFmtId="165" fontId="4" fillId="2" borderId="0" xfId="0" applyNumberFormat="1" applyFont="1" applyFill="1"/>
    <xf numFmtId="165" fontId="4" fillId="0" borderId="0" xfId="0" applyNumberFormat="1" applyFont="1"/>
    <xf numFmtId="165" fontId="17" fillId="2" borderId="0" xfId="0" applyNumberFormat="1" applyFont="1" applyFill="1" applyAlignment="1">
      <alignment horizontal="center"/>
    </xf>
    <xf numFmtId="165" fontId="8" fillId="2" borderId="1" xfId="0" applyNumberFormat="1" applyFont="1" applyFill="1" applyBorder="1" applyAlignment="1">
      <alignment horizontal="right"/>
    </xf>
    <xf numFmtId="165" fontId="4" fillId="0" borderId="1" xfId="0" applyNumberFormat="1" applyFont="1" applyBorder="1" applyAlignment="1">
      <alignment horizontal="right" wrapText="1" readingOrder="2"/>
    </xf>
    <xf numFmtId="165" fontId="4" fillId="2" borderId="1" xfId="0" applyNumberFormat="1" applyFont="1" applyFill="1" applyBorder="1" applyAlignment="1">
      <alignment horizontal="right" wrapText="1" readingOrder="2"/>
    </xf>
    <xf numFmtId="165" fontId="17" fillId="2" borderId="1" xfId="0" applyNumberFormat="1" applyFont="1" applyFill="1" applyBorder="1" applyAlignment="1">
      <alignment horizontal="center"/>
    </xf>
    <xf numFmtId="165" fontId="17" fillId="2" borderId="1" xfId="0" applyNumberFormat="1" applyFont="1" applyFill="1" applyBorder="1"/>
    <xf numFmtId="165" fontId="4" fillId="0" borderId="3" xfId="0" applyNumberFormat="1" applyFont="1" applyBorder="1"/>
    <xf numFmtId="165" fontId="17" fillId="2" borderId="0" xfId="0" applyNumberFormat="1" applyFont="1" applyFill="1"/>
    <xf numFmtId="165" fontId="17" fillId="2" borderId="0" xfId="0" applyNumberFormat="1" applyFont="1" applyFill="1" applyAlignment="1">
      <alignment horizontal="right" vertical="center" wrapText="1" readingOrder="2"/>
    </xf>
    <xf numFmtId="165" fontId="17" fillId="2" borderId="0" xfId="0" applyNumberFormat="1" applyFont="1" applyFill="1" applyAlignment="1">
      <alignment horizontal="center" vertical="center" wrapText="1" readingOrder="2"/>
    </xf>
    <xf numFmtId="165" fontId="4" fillId="2" borderId="0" xfId="0" applyNumberFormat="1" applyFont="1" applyFill="1" applyAlignment="1">
      <alignment horizontal="right" vertical="center" wrapText="1" readingOrder="2"/>
    </xf>
    <xf numFmtId="165" fontId="8" fillId="2" borderId="1" xfId="0" applyNumberFormat="1" applyFont="1" applyFill="1" applyBorder="1" applyAlignment="1">
      <alignment readingOrder="2"/>
    </xf>
    <xf numFmtId="165" fontId="9" fillId="0" borderId="1" xfId="0" applyNumberFormat="1" applyFont="1" applyBorder="1"/>
    <xf numFmtId="165" fontId="9" fillId="2" borderId="1" xfId="0" applyNumberFormat="1" applyFont="1" applyFill="1" applyBorder="1"/>
    <xf numFmtId="165" fontId="8" fillId="2" borderId="1" xfId="0" applyNumberFormat="1" applyFont="1" applyFill="1" applyBorder="1" applyAlignment="1">
      <alignment horizontal="center"/>
    </xf>
    <xf numFmtId="165" fontId="8" fillId="2" borderId="1" xfId="0" applyNumberFormat="1" applyFont="1" applyFill="1" applyBorder="1"/>
    <xf numFmtId="165" fontId="0" fillId="0" borderId="0" xfId="0" applyNumberFormat="1"/>
    <xf numFmtId="165" fontId="4" fillId="2" borderId="0" xfId="0" applyNumberFormat="1" applyFont="1" applyFill="1" applyAlignment="1">
      <alignment horizontal="center"/>
    </xf>
    <xf numFmtId="165" fontId="21" fillId="2" borderId="11" xfId="0" applyNumberFormat="1" applyFont="1" applyFill="1" applyBorder="1" applyAlignment="1">
      <alignment horizontal="center" vertical="center" wrapText="1" readingOrder="2"/>
    </xf>
    <xf numFmtId="165" fontId="21" fillId="2" borderId="12" xfId="0" applyNumberFormat="1" applyFont="1" applyFill="1" applyBorder="1" applyAlignment="1">
      <alignment horizontal="center" vertical="center" wrapText="1" readingOrder="2"/>
    </xf>
    <xf numFmtId="0" fontId="29" fillId="5" borderId="85" xfId="0" applyFont="1" applyFill="1" applyBorder="1" applyAlignment="1">
      <alignment vertical="center" readingOrder="2"/>
    </xf>
    <xf numFmtId="0" fontId="30" fillId="5" borderId="86" xfId="0" applyFont="1" applyFill="1" applyBorder="1" applyAlignment="1">
      <alignment horizontal="center" vertical="center" wrapText="1"/>
    </xf>
    <xf numFmtId="0" fontId="30" fillId="5" borderId="82" xfId="0" applyFont="1" applyFill="1" applyBorder="1" applyAlignment="1">
      <alignment horizontal="center" vertical="center" wrapText="1"/>
    </xf>
    <xf numFmtId="0" fontId="30" fillId="5" borderId="87" xfId="0" applyFont="1" applyFill="1" applyBorder="1" applyAlignment="1">
      <alignment horizontal="center" vertical="center" wrapText="1"/>
    </xf>
    <xf numFmtId="0" fontId="30" fillId="5" borderId="82" xfId="0" applyFont="1" applyFill="1" applyBorder="1" applyAlignment="1">
      <alignment horizontal="center" vertical="center"/>
    </xf>
    <xf numFmtId="0" fontId="30" fillId="5" borderId="87" xfId="0" applyFont="1" applyFill="1" applyBorder="1" applyAlignment="1">
      <alignment horizontal="center" vertical="center"/>
    </xf>
    <xf numFmtId="0" fontId="23" fillId="6" borderId="88" xfId="0" applyFont="1" applyFill="1" applyBorder="1" applyAlignment="1">
      <alignment vertical="center" readingOrder="2"/>
    </xf>
    <xf numFmtId="10" fontId="23" fillId="6" borderId="89" xfId="1" applyNumberFormat="1" applyFont="1" applyFill="1" applyBorder="1" applyAlignment="1">
      <alignment horizontal="center" vertical="center"/>
    </xf>
    <xf numFmtId="10" fontId="23" fillId="7" borderId="89" xfId="1" applyNumberFormat="1" applyFont="1" applyFill="1" applyBorder="1" applyAlignment="1">
      <alignment horizontal="center" vertical="center"/>
    </xf>
    <xf numFmtId="0" fontId="23" fillId="7" borderId="90" xfId="0" applyFont="1" applyFill="1" applyBorder="1" applyAlignment="1">
      <alignment horizontal="center" vertical="center" readingOrder="2"/>
    </xf>
    <xf numFmtId="10" fontId="23" fillId="7" borderId="90" xfId="0" applyNumberFormat="1" applyFont="1" applyFill="1" applyBorder="1" applyAlignment="1">
      <alignment horizontal="center" vertical="center"/>
    </xf>
    <xf numFmtId="0" fontId="23" fillId="7" borderId="91" xfId="0" applyFont="1" applyFill="1" applyBorder="1" applyAlignment="1">
      <alignment horizontal="center" vertical="center"/>
    </xf>
    <xf numFmtId="165" fontId="30" fillId="5" borderId="82" xfId="0" applyNumberFormat="1" applyFont="1" applyFill="1" applyBorder="1" applyAlignment="1">
      <alignment horizontal="center" vertical="center" wrapText="1"/>
    </xf>
    <xf numFmtId="165" fontId="23" fillId="7" borderId="72" xfId="0" applyNumberFormat="1" applyFont="1" applyFill="1" applyBorder="1" applyAlignment="1">
      <alignment horizontal="center" vertical="center"/>
    </xf>
    <xf numFmtId="165" fontId="23" fillId="7" borderId="71" xfId="0" applyNumberFormat="1" applyFont="1" applyFill="1" applyBorder="1" applyAlignment="1">
      <alignment horizontal="center" vertical="center"/>
    </xf>
    <xf numFmtId="165" fontId="23" fillId="6" borderId="82" xfId="1" applyNumberFormat="1" applyFont="1" applyFill="1" applyBorder="1" applyAlignment="1">
      <alignment horizontal="center" vertical="center"/>
    </xf>
    <xf numFmtId="165" fontId="23" fillId="6" borderId="82" xfId="0" applyNumberFormat="1" applyFont="1" applyFill="1" applyBorder="1" applyAlignment="1">
      <alignment horizontal="center" vertical="center" readingOrder="2"/>
    </xf>
    <xf numFmtId="165" fontId="23" fillId="6" borderId="82" xfId="0" applyNumberFormat="1" applyFont="1" applyFill="1" applyBorder="1" applyAlignment="1">
      <alignment horizontal="center" vertical="center"/>
    </xf>
    <xf numFmtId="165" fontId="23" fillId="0" borderId="0" xfId="0" applyNumberFormat="1" applyFont="1" applyAlignment="1">
      <alignment vertical="center"/>
    </xf>
    <xf numFmtId="165" fontId="23" fillId="0" borderId="0" xfId="0" applyNumberFormat="1" applyFont="1" applyAlignment="1">
      <alignment vertical="center" readingOrder="2"/>
    </xf>
    <xf numFmtId="165" fontId="28" fillId="0" borderId="60" xfId="0" applyNumberFormat="1" applyFont="1" applyBorder="1" applyAlignment="1">
      <alignment horizontal="center" vertical="center"/>
    </xf>
    <xf numFmtId="165" fontId="28" fillId="0" borderId="61" xfId="0" applyNumberFormat="1" applyFont="1" applyBorder="1" applyAlignment="1">
      <alignment horizontal="center" vertical="center"/>
    </xf>
    <xf numFmtId="165" fontId="30" fillId="5" borderId="64" xfId="0" applyNumberFormat="1" applyFont="1" applyFill="1" applyBorder="1" applyAlignment="1">
      <alignment horizontal="center" vertical="center" wrapText="1"/>
    </xf>
    <xf numFmtId="165" fontId="23" fillId="6" borderId="71" xfId="1" applyNumberFormat="1" applyFont="1" applyFill="1" applyBorder="1" applyAlignment="1">
      <alignment horizontal="center" vertical="center"/>
    </xf>
    <xf numFmtId="165" fontId="23" fillId="6" borderId="71" xfId="0" applyNumberFormat="1" applyFont="1" applyFill="1" applyBorder="1" applyAlignment="1">
      <alignment horizontal="center" vertical="center" readingOrder="2"/>
    </xf>
    <xf numFmtId="165" fontId="23" fillId="6" borderId="71" xfId="0" applyNumberFormat="1" applyFont="1" applyFill="1" applyBorder="1" applyAlignment="1">
      <alignment horizontal="center" vertical="center"/>
    </xf>
    <xf numFmtId="165" fontId="30" fillId="5" borderId="65" xfId="0" applyNumberFormat="1" applyFont="1" applyFill="1" applyBorder="1" applyAlignment="1">
      <alignment horizontal="center" vertical="center" wrapText="1"/>
    </xf>
    <xf numFmtId="165" fontId="23" fillId="8" borderId="71" xfId="1" applyNumberFormat="1" applyFont="1" applyFill="1" applyBorder="1" applyAlignment="1">
      <alignment horizontal="center" vertical="center"/>
    </xf>
    <xf numFmtId="165" fontId="23" fillId="8" borderId="72" xfId="1" applyNumberFormat="1" applyFont="1" applyFill="1" applyBorder="1" applyAlignment="1">
      <alignment horizontal="center" vertical="center"/>
    </xf>
    <xf numFmtId="165" fontId="28" fillId="8" borderId="71" xfId="1" applyNumberFormat="1" applyFont="1" applyFill="1" applyBorder="1" applyAlignment="1">
      <alignment horizontal="center" vertical="center"/>
    </xf>
    <xf numFmtId="165" fontId="28" fillId="8" borderId="72" xfId="1" applyNumberFormat="1" applyFont="1" applyFill="1" applyBorder="1" applyAlignment="1">
      <alignment horizontal="center" vertical="center"/>
    </xf>
    <xf numFmtId="165" fontId="23" fillId="8" borderId="77" xfId="1" applyNumberFormat="1" applyFont="1" applyFill="1" applyBorder="1" applyAlignment="1">
      <alignment horizontal="center" vertical="center"/>
    </xf>
    <xf numFmtId="165" fontId="23" fillId="8" borderId="78" xfId="1" applyNumberFormat="1" applyFont="1" applyFill="1" applyBorder="1" applyAlignment="1">
      <alignment horizontal="center" vertical="center"/>
    </xf>
    <xf numFmtId="165" fontId="23" fillId="7" borderId="77" xfId="0" applyNumberFormat="1" applyFont="1" applyFill="1" applyBorder="1" applyAlignment="1">
      <alignment horizontal="center" vertical="center"/>
    </xf>
    <xf numFmtId="165" fontId="23" fillId="7" borderId="78" xfId="0" applyNumberFormat="1" applyFont="1" applyFill="1" applyBorder="1" applyAlignment="1">
      <alignment horizontal="center" vertical="center"/>
    </xf>
    <xf numFmtId="165" fontId="17" fillId="2" borderId="0" xfId="0" applyNumberFormat="1" applyFont="1" applyFill="1" applyBorder="1" applyAlignment="1">
      <alignment horizontal="right" vertical="center" wrapText="1" readingOrder="2"/>
    </xf>
    <xf numFmtId="165" fontId="23" fillId="7" borderId="70" xfId="1" applyNumberFormat="1" applyFont="1" applyFill="1" applyBorder="1" applyAlignment="1">
      <alignment horizontal="center" vertical="center"/>
    </xf>
    <xf numFmtId="165" fontId="23" fillId="7" borderId="72" xfId="0" applyNumberFormat="1" applyFont="1" applyFill="1" applyBorder="1" applyAlignment="1">
      <alignment horizontal="center" vertical="center" wrapText="1"/>
    </xf>
    <xf numFmtId="165" fontId="23" fillId="7" borderId="76" xfId="1" applyNumberFormat="1" applyFont="1" applyFill="1" applyBorder="1" applyAlignment="1">
      <alignment horizontal="center" vertical="center"/>
    </xf>
    <xf numFmtId="165" fontId="23" fillId="6" borderId="70" xfId="1" applyNumberFormat="1" applyFont="1" applyFill="1" applyBorder="1" applyAlignment="1">
      <alignment horizontal="center" vertical="center"/>
    </xf>
    <xf numFmtId="165" fontId="23" fillId="6" borderId="72" xfId="1" applyNumberFormat="1" applyFont="1" applyFill="1" applyBorder="1" applyAlignment="1">
      <alignment horizontal="center" vertical="center"/>
    </xf>
    <xf numFmtId="165" fontId="23" fillId="6" borderId="76" xfId="1" applyNumberFormat="1" applyFont="1" applyFill="1" applyBorder="1" applyAlignment="1">
      <alignment horizontal="center" vertical="center"/>
    </xf>
    <xf numFmtId="165" fontId="23" fillId="6" borderId="77" xfId="1" applyNumberFormat="1" applyFont="1" applyFill="1" applyBorder="1" applyAlignment="1">
      <alignment horizontal="center" vertical="center"/>
    </xf>
    <xf numFmtId="165" fontId="23" fillId="6" borderId="78" xfId="1" applyNumberFormat="1" applyFont="1" applyFill="1" applyBorder="1" applyAlignment="1">
      <alignment horizontal="center" vertical="center"/>
    </xf>
    <xf numFmtId="165" fontId="30" fillId="5" borderId="84" xfId="0" applyNumberFormat="1" applyFont="1" applyFill="1" applyBorder="1" applyAlignment="1">
      <alignment horizontal="center" vertical="center" wrapText="1"/>
    </xf>
    <xf numFmtId="165" fontId="23" fillId="8" borderId="90" xfId="1" applyNumberFormat="1" applyFont="1" applyFill="1" applyBorder="1" applyAlignment="1">
      <alignment horizontal="center" vertical="center"/>
    </xf>
    <xf numFmtId="165" fontId="23" fillId="8" borderId="91" xfId="1" applyNumberFormat="1" applyFont="1" applyFill="1" applyBorder="1" applyAlignment="1">
      <alignment horizontal="center" vertical="center"/>
    </xf>
    <xf numFmtId="0" fontId="24" fillId="4" borderId="92" xfId="0" applyFont="1" applyFill="1" applyBorder="1" applyAlignment="1">
      <alignment horizontal="right" vertical="center" wrapText="1"/>
    </xf>
    <xf numFmtId="0" fontId="24" fillId="4" borderId="93" xfId="0" applyFont="1" applyFill="1" applyBorder="1" applyAlignment="1">
      <alignment horizontal="center" vertical="center" wrapText="1" readingOrder="2"/>
    </xf>
    <xf numFmtId="0" fontId="24" fillId="4" borderId="94" xfId="0" applyFont="1" applyFill="1" applyBorder="1" applyAlignment="1">
      <alignment horizontal="center" vertical="center" wrapText="1" readingOrder="2"/>
    </xf>
    <xf numFmtId="0" fontId="24" fillId="4" borderId="95" xfId="0" applyFont="1" applyFill="1" applyBorder="1" applyAlignment="1">
      <alignment horizontal="center" vertical="center" wrapText="1" readingOrder="2"/>
    </xf>
    <xf numFmtId="0" fontId="24" fillId="4" borderId="96" xfId="0" applyFont="1" applyFill="1" applyBorder="1" applyAlignment="1">
      <alignment horizontal="right" vertical="center" wrapText="1" readingOrder="2"/>
    </xf>
    <xf numFmtId="165" fontId="26" fillId="0" borderId="46" xfId="0" applyNumberFormat="1" applyFont="1" applyBorder="1" applyAlignment="1">
      <alignment horizontal="right" vertical="center" wrapText="1"/>
    </xf>
    <xf numFmtId="165" fontId="26" fillId="0" borderId="24" xfId="0" applyNumberFormat="1" applyFont="1" applyBorder="1" applyAlignment="1">
      <alignment horizontal="center" vertical="center" wrapText="1" readingOrder="1"/>
    </xf>
    <xf numFmtId="165" fontId="26" fillId="0" borderId="25" xfId="0" applyNumberFormat="1" applyFont="1" applyBorder="1" applyAlignment="1">
      <alignment horizontal="center" vertical="center" wrapText="1" readingOrder="2"/>
    </xf>
    <xf numFmtId="165" fontId="26" fillId="0" borderId="26" xfId="0" applyNumberFormat="1" applyFont="1" applyBorder="1" applyAlignment="1">
      <alignment horizontal="center" vertical="center" wrapText="1" readingOrder="1"/>
    </xf>
    <xf numFmtId="165" fontId="26" fillId="0" borderId="47" xfId="0" applyNumberFormat="1" applyFont="1" applyBorder="1" applyAlignment="1">
      <alignment horizontal="right" vertical="center" wrapText="1" readingOrder="2"/>
    </xf>
    <xf numFmtId="165" fontId="26" fillId="0" borderId="27" xfId="0" applyNumberFormat="1" applyFont="1" applyBorder="1" applyAlignment="1">
      <alignment horizontal="center" vertical="center" wrapText="1" readingOrder="1"/>
    </xf>
    <xf numFmtId="165" fontId="26" fillId="0" borderId="28" xfId="0" applyNumberFormat="1" applyFont="1" applyBorder="1" applyAlignment="1">
      <alignment horizontal="center" vertical="center" wrapText="1" readingOrder="2"/>
    </xf>
    <xf numFmtId="165" fontId="26" fillId="0" borderId="29" xfId="0" applyNumberFormat="1" applyFont="1" applyBorder="1" applyAlignment="1">
      <alignment horizontal="center" vertical="center" wrapText="1" readingOrder="1"/>
    </xf>
    <xf numFmtId="165" fontId="26" fillId="0" borderId="49" xfId="0" applyNumberFormat="1" applyFont="1" applyBorder="1" applyAlignment="1">
      <alignment horizontal="right" vertical="center" wrapText="1" readingOrder="2"/>
    </xf>
    <xf numFmtId="165" fontId="26" fillId="0" borderId="51" xfId="0" applyNumberFormat="1" applyFont="1" applyBorder="1" applyAlignment="1">
      <alignment horizontal="right" vertical="center" wrapText="1" readingOrder="1"/>
    </xf>
    <xf numFmtId="165" fontId="27" fillId="0" borderId="14" xfId="0" applyNumberFormat="1" applyFont="1" applyBorder="1" applyAlignment="1">
      <alignment horizontal="center" vertical="center" wrapText="1" readingOrder="1"/>
    </xf>
    <xf numFmtId="165" fontId="27" fillId="0" borderId="15" xfId="0" applyNumberFormat="1" applyFont="1" applyBorder="1" applyAlignment="1">
      <alignment horizontal="center" vertical="center" wrapText="1" readingOrder="1"/>
    </xf>
    <xf numFmtId="165" fontId="27" fillId="0" borderId="53" xfId="0" applyNumberFormat="1" applyFont="1" applyBorder="1" applyAlignment="1">
      <alignment horizontal="right" vertical="center" wrapText="1" readingOrder="1"/>
    </xf>
    <xf numFmtId="165" fontId="0" fillId="2" borderId="0" xfId="0" applyNumberFormat="1" applyFill="1" applyAlignment="1">
      <alignment vertical="top" readingOrder="2"/>
    </xf>
    <xf numFmtId="165" fontId="0" fillId="2" borderId="0" xfId="0" applyNumberFormat="1" applyFill="1" applyAlignment="1">
      <alignment horizontal="right" vertical="top" readingOrder="2"/>
    </xf>
    <xf numFmtId="165" fontId="0" fillId="0" borderId="0" xfId="0" applyNumberFormat="1" applyAlignment="1">
      <alignment horizontal="right"/>
    </xf>
    <xf numFmtId="165" fontId="22" fillId="0" borderId="0" xfId="0" applyNumberFormat="1" applyFont="1" applyAlignment="1">
      <alignment vertical="center"/>
    </xf>
    <xf numFmtId="165" fontId="22" fillId="0" borderId="0" xfId="0" applyNumberFormat="1" applyFont="1" applyAlignment="1">
      <alignment horizontal="right" vertical="center"/>
    </xf>
    <xf numFmtId="165" fontId="2" fillId="2" borderId="7" xfId="0" applyNumberFormat="1" applyFont="1" applyFill="1" applyBorder="1" applyAlignment="1">
      <alignment horizontal="right" vertical="top" wrapText="1" readingOrder="2"/>
    </xf>
    <xf numFmtId="165" fontId="23" fillId="0" borderId="0" xfId="0" applyNumberFormat="1" applyFont="1" applyAlignment="1">
      <alignment horizontal="right" vertical="center"/>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23" fillId="6" borderId="61" xfId="0" applyFont="1" applyFill="1" applyBorder="1" applyAlignment="1">
      <alignment horizontal="center" vertical="center" wrapText="1"/>
    </xf>
    <xf numFmtId="0" fontId="23" fillId="6" borderId="73"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74"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80" xfId="0" applyFont="1" applyFill="1" applyBorder="1" applyAlignment="1">
      <alignment horizontal="center" vertical="center" wrapText="1"/>
    </xf>
    <xf numFmtId="0" fontId="23" fillId="6" borderId="81" xfId="0" applyFont="1" applyFill="1" applyBorder="1" applyAlignment="1">
      <alignment horizontal="center" vertical="center" wrapText="1"/>
    </xf>
    <xf numFmtId="0" fontId="30" fillId="5" borderId="66" xfId="0" applyFont="1" applyFill="1" applyBorder="1" applyAlignment="1">
      <alignment horizontal="center" vertical="center"/>
    </xf>
    <xf numFmtId="0" fontId="30" fillId="5" borderId="67" xfId="0" applyFont="1" applyFill="1" applyBorder="1" applyAlignment="1">
      <alignment horizontal="center" vertical="center"/>
    </xf>
    <xf numFmtId="0" fontId="30" fillId="5" borderId="68"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61" xfId="0" applyFont="1" applyFill="1" applyBorder="1" applyAlignment="1">
      <alignment horizontal="center" vertical="center"/>
    </xf>
    <xf numFmtId="0" fontId="23" fillId="6" borderId="73" xfId="0" applyFont="1" applyFill="1" applyBorder="1" applyAlignment="1">
      <alignment horizontal="center" vertical="center"/>
    </xf>
    <xf numFmtId="0" fontId="23" fillId="6" borderId="0" xfId="0" applyFont="1" applyFill="1" applyAlignment="1">
      <alignment horizontal="center" vertical="center"/>
    </xf>
    <xf numFmtId="0" fontId="23" fillId="6" borderId="74" xfId="0" applyFont="1" applyFill="1" applyBorder="1" applyAlignment="1">
      <alignment horizontal="center" vertical="center"/>
    </xf>
    <xf numFmtId="0" fontId="23" fillId="6" borderId="79" xfId="0" applyFont="1" applyFill="1" applyBorder="1" applyAlignment="1">
      <alignment horizontal="center" vertical="center"/>
    </xf>
    <xf numFmtId="0" fontId="23" fillId="6" borderId="80" xfId="0" applyFont="1" applyFill="1" applyBorder="1" applyAlignment="1">
      <alignment horizontal="center" vertical="center"/>
    </xf>
    <xf numFmtId="0" fontId="23" fillId="6" borderId="81" xfId="0" applyFont="1" applyFill="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0" fillId="0" borderId="0" xfId="0" applyAlignment="1">
      <alignment horizontal="center"/>
    </xf>
  </cellXfs>
  <cellStyles count="3">
    <cellStyle name="Hyperlink" xfId="2" builtinId="8"/>
    <cellStyle name="Normal" xfId="0" builtinId="0"/>
    <cellStyle name="Percent" xfId="1" builtinId="5"/>
  </cellStyles>
  <dxfs count="23">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style="medium">
          <color indexed="64"/>
        </left>
        <right style="medium">
          <color rgb="FF000000"/>
        </right>
        <top style="dashed">
          <color rgb="FF000000"/>
        </top>
        <bottom style="medium">
          <color rgb="FF000000"/>
        </bottom>
        <vertical/>
        <horizontal/>
      </border>
    </dxf>
    <dxf>
      <border outline="0">
        <top style="medium">
          <color indexed="64"/>
        </top>
      </border>
    </dxf>
    <dxf>
      <border outline="0">
        <bottom style="medium">
          <color rgb="FF000000"/>
        </bottom>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thin">
          <color theme="0"/>
        </bottom>
        <vertical/>
        <horizontal/>
      </border>
    </dxf>
    <dxf>
      <border outline="0">
        <top style="medium">
          <color indexed="64"/>
        </top>
        <bottom style="medium">
          <color indexed="64"/>
        </bottom>
      </border>
    </dxf>
    <dxf>
      <border outline="0">
        <bottom style="thin">
          <color theme="0"/>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נגיש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2686050</xdr:colOff>
      <xdr:row>2</xdr:row>
      <xdr:rowOff>133350</xdr:rowOff>
    </xdr:from>
    <xdr:to>
      <xdr:col>1</xdr:col>
      <xdr:colOff>3019425</xdr:colOff>
      <xdr:row>4</xdr:row>
      <xdr:rowOff>104775</xdr:rowOff>
    </xdr:to>
    <xdr:pic>
      <xdr:nvPicPr>
        <xdr:cNvPr id="4" name="Picture 3" descr="לוגו מור בית השקעות">
          <a:extLst>
            <a:ext uri="{FF2B5EF4-FFF2-40B4-BE49-F238E27FC236}">
              <a16:creationId xmlns:a16="http://schemas.microsoft.com/office/drawing/2014/main" id="{D7CEBE21-12A2-4DE1-A2E8-FE8DE2277F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6128150" y="4953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11</xdr:col>
      <xdr:colOff>224697</xdr:colOff>
      <xdr:row>2</xdr:row>
      <xdr:rowOff>606544</xdr:rowOff>
    </xdr:to>
    <xdr:pic>
      <xdr:nvPicPr>
        <xdr:cNvPr id="4" name="תמונה 3" descr="לוגו מור בית השקעות">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1378323</xdr:colOff>
      <xdr:row>15</xdr:row>
      <xdr:rowOff>280147</xdr:rowOff>
    </xdr:from>
    <xdr:to>
      <xdr:col>9</xdr:col>
      <xdr:colOff>579413</xdr:colOff>
      <xdr:row>15</xdr:row>
      <xdr:rowOff>1143729</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3861734" y="280147"/>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7F4690-4766-4536-B6C8-14D51FD1B16D}" name="TitleRegion1.a8.h78.1" displayName="TitleRegion1.a8.h78.1" ref="A8:H78" totalsRowShown="0" headerRowDxfId="22" headerRowBorderDxfId="21" tableBorderDxfId="20">
  <autoFilter ref="A8:H78" xr:uid="{7FBBAECD-3390-4049-B0AF-0A50349D8CE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6C22640-D8D6-47F3-8C6B-07C84099BDBE}" name="אפיק השקעה " dataDxfId="19"/>
    <tableColumn id="2" xr3:uid="{A57298F7-BBFB-431E-9A32-FA9E25D602C5}" name="שיעור חשיפה צפוי לשנת 2023"/>
    <tableColumn id="3" xr3:uid="{CC18FFEE-6C1D-4F2C-BEF0-7255A6400092}" name="שיעור חשיפה  22.11.2023 צפוי"/>
    <tableColumn id="4" xr3:uid="{D76A51B5-BB1B-4666-816C-46A89D4F84DE}" name="שיעור החשיפה בפועל 31.12.2023"/>
    <tableColumn id="5" xr3:uid="{CEEDCE16-7641-48D4-B897-6B928DD5F77B}" name="שיעור החשיפה צפוי 2024"/>
    <tableColumn id="6" xr3:uid="{A3372E64-19E7-47C3-B68C-461C9C2FEEBF}" name="טווח סטייה"/>
    <tableColumn id="7" xr3:uid="{B0624C83-104D-49F4-9F33-856B0D0178AA}" name="גבולות שיעור החשיפה הצפויה"/>
    <tableColumn id="8" xr3:uid="{E85D04FF-DCC9-4E4A-B773-5CA5F30EE6EE}"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5B052C-BE84-4375-AF66-DA8D360CD816}" name="TitleRegion1.b5.j174.1" displayName="TitleRegion1.b5.j174.1" ref="A5:I174" totalsRowShown="0" headerRowBorderDxfId="18" tableBorderDxfId="17">
  <autoFilter ref="A5:I174" xr:uid="{C5966DB9-E712-4022-A004-6FF4EE21C0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C5B8EA5-96FD-4756-A514-17001EAD1BA7}" name="אפיק השקעה" dataDxfId="16"/>
    <tableColumn id="2" xr3:uid="{E529F257-FF76-4D0D-94FD-6DB43CA46C12}" name="אלפא מור תגמולים – מניות" dataDxfId="15" dataCellStyle="Percent"/>
    <tableColumn id="3" xr3:uid="{0789CA32-A55E-4B6B-A7BA-5FC04A2594D4}" name="מור השתלמות – מניות" dataDxfId="14" dataCellStyle="Percent"/>
    <tableColumn id="4" xr3:uid="{A693C5C5-B6DD-4308-964F-7D6422ABC086}" name="מור קופת גמל להשקעה – מניות" dataDxfId="13" dataCellStyle="Percent"/>
    <tableColumn id="5" xr3:uid="{8B105186-E9ED-49AC-A18C-B45C6DE31E47}" name="_x0009_שיעור חשיפה צפוי לשנת 2024" dataDxfId="12" dataCellStyle="Percent"/>
    <tableColumn id="6" xr3:uid="{B0E3B079-3D01-47BE-A168-6AA545EA30BB}" name="_x0009_טווח סטייה" dataDxfId="11"/>
    <tableColumn id="7" xr3:uid="{D793A373-CB92-4A3F-B19C-D36F0776F2B6}" name="_x0009_גבולות שיעור החשיפה הצפויה" dataDxfId="10"/>
    <tableColumn id="8" xr3:uid="{9427DB8B-F7C8-48CC-82ED-839D730C79A1}" name="ריק במקור" dataDxfId="9"/>
    <tableColumn id="9" xr3:uid="{5B29D4C6-1023-4BF9-A139-0A91F1DE399A}" name="_x0009_מדד ייחוס" dataDxfId="8"/>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0EE93-CEBC-4517-817B-E520788B1FF4}" name="TitleRegion1.a26.f62.1" displayName="TitleRegion1.a26.f62.1" ref="A26:F62" totalsRowShown="0" headerRowDxfId="7" headerRowBorderDxfId="6" tableBorderDxfId="5">
  <autoFilter ref="A26:F62" xr:uid="{1BC1C90F-8DAE-4887-8C4A-AA524D5A9417}">
    <filterColumn colId="0" hiddenButton="1"/>
    <filterColumn colId="1" hiddenButton="1"/>
    <filterColumn colId="2" hiddenButton="1"/>
    <filterColumn colId="3" hiddenButton="1"/>
    <filterColumn colId="4" hiddenButton="1"/>
    <filterColumn colId="5" hiddenButton="1"/>
  </autoFilter>
  <tableColumns count="6">
    <tableColumn id="1" xr3:uid="{371BB36E-C05F-40A5-812D-26A20C9776B5}" name="אפיק השקעה " dataDxfId="4"/>
    <tableColumn id="2" xr3:uid="{BFAE50F4-5957-464D-9804-4B6C3CA5A5FC}" name="שיעור החשיפה בפועל 31.12.2023" dataDxfId="3"/>
    <tableColumn id="3" xr3:uid="{24AD746F-F145-463A-A182-53D39352FA01}" name="שיעור החשיפה צפוי 2024" dataDxfId="2"/>
    <tableColumn id="4" xr3:uid="{4B9774B7-33DE-46F3-B455-45E1539D2E9C}" name="טווח סטייה" dataDxfId="1"/>
    <tableColumn id="5" xr3:uid="{8D405392-0B3C-459A-BC15-DBCD90F5C61C}" name="גבולות שיעור החשיפה הצפוייה" dataDxfId="0"/>
    <tableColumn id="6" xr3:uid="{0BB56427-8B68-4723-B22C-8A52B32C65B6}"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B4" sqref="B4"/>
    </sheetView>
  </sheetViews>
  <sheetFormatPr defaultColWidth="9" defaultRowHeight="14.25" x14ac:dyDescent="0.2"/>
  <cols>
    <col min="1" max="1" width="10.75" style="2" customWidth="1"/>
    <col min="2" max="2" width="57.375" style="2" customWidth="1"/>
    <col min="3" max="16384" width="9" style="2"/>
  </cols>
  <sheetData>
    <row r="3" spans="1:2" x14ac:dyDescent="0.2">
      <c r="A3" s="20" t="s">
        <v>103</v>
      </c>
    </row>
    <row r="7" spans="1:2" x14ac:dyDescent="0.2">
      <c r="A7" s="276" t="s">
        <v>17</v>
      </c>
      <c r="B7" s="276"/>
    </row>
    <row r="8" spans="1:2" x14ac:dyDescent="0.2">
      <c r="A8" s="18"/>
      <c r="B8" s="18"/>
    </row>
    <row r="9" spans="1:2" x14ac:dyDescent="0.2">
      <c r="A9" s="277" t="s">
        <v>16</v>
      </c>
      <c r="B9" s="277"/>
    </row>
    <row r="10" spans="1:2" x14ac:dyDescent="0.2">
      <c r="A10" s="18"/>
      <c r="B10" s="18"/>
    </row>
    <row r="11" spans="1:2" x14ac:dyDescent="0.2">
      <c r="A11" s="276" t="s">
        <v>18</v>
      </c>
      <c r="B11" s="276"/>
    </row>
    <row r="12" spans="1:2" x14ac:dyDescent="0.2">
      <c r="A12" s="19"/>
      <c r="B12" s="19"/>
    </row>
    <row r="13" spans="1:2" x14ac:dyDescent="0.2">
      <c r="A13" s="19"/>
      <c r="B13" s="19"/>
    </row>
    <row r="14" spans="1:2" x14ac:dyDescent="0.2">
      <c r="A14" s="19"/>
      <c r="B14" s="19"/>
    </row>
    <row r="15" spans="1:2" x14ac:dyDescent="0.2">
      <c r="A15" s="3"/>
      <c r="B15" s="3"/>
    </row>
    <row r="16" spans="1:2" x14ac:dyDescent="0.2">
      <c r="A16" s="23" t="s">
        <v>66</v>
      </c>
      <c r="B16" s="3"/>
    </row>
    <row r="17" spans="1:2" x14ac:dyDescent="0.2">
      <c r="A17" s="24">
        <v>44923</v>
      </c>
      <c r="B17" s="3" t="s">
        <v>104</v>
      </c>
    </row>
    <row r="18" spans="1:2" x14ac:dyDescent="0.2">
      <c r="A18" s="24">
        <v>44958</v>
      </c>
      <c r="B18" s="3" t="s">
        <v>105</v>
      </c>
    </row>
    <row r="19" spans="1:2" x14ac:dyDescent="0.2">
      <c r="A19" s="24">
        <v>44986</v>
      </c>
      <c r="B19" s="3" t="s">
        <v>108</v>
      </c>
    </row>
    <row r="20" spans="1:2" x14ac:dyDescent="0.2">
      <c r="A20" s="24"/>
      <c r="B20" s="3"/>
    </row>
    <row r="21" spans="1:2" x14ac:dyDescent="0.2">
      <c r="A21" s="24"/>
      <c r="B21" s="3"/>
    </row>
    <row r="22" spans="1:2" x14ac:dyDescent="0.2">
      <c r="A22" s="24"/>
      <c r="B22" s="3"/>
    </row>
    <row r="23" spans="1:2" x14ac:dyDescent="0.2">
      <c r="A23" s="24"/>
      <c r="B23" s="3"/>
    </row>
    <row r="24" spans="1:2" x14ac:dyDescent="0.2">
      <c r="A24" s="24"/>
      <c r="B24" s="3"/>
    </row>
    <row r="25" spans="1:2" x14ac:dyDescent="0.2">
      <c r="A25" s="24"/>
      <c r="B25" s="3"/>
    </row>
    <row r="26" spans="1:2" x14ac:dyDescent="0.2">
      <c r="A26" s="24"/>
      <c r="B26" s="3"/>
    </row>
    <row r="27" spans="1:2" x14ac:dyDescent="0.2">
      <c r="A27" s="24"/>
      <c r="B27" s="3"/>
    </row>
    <row r="28" spans="1:2" x14ac:dyDescent="0.2">
      <c r="A28" s="24"/>
      <c r="B28" s="3"/>
    </row>
    <row r="29" spans="1:2" x14ac:dyDescent="0.2">
      <c r="A29" s="24"/>
      <c r="B29" s="3"/>
    </row>
    <row r="30" spans="1:2" x14ac:dyDescent="0.2">
      <c r="A30" s="24"/>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7"/>
  <sheetViews>
    <sheetView rightToLeft="1" topLeftCell="A16" workbookViewId="0">
      <selection activeCell="B6" sqref="B6"/>
    </sheetView>
  </sheetViews>
  <sheetFormatPr defaultColWidth="9" defaultRowHeight="14.25" x14ac:dyDescent="0.2"/>
  <cols>
    <col min="1" max="1" width="20.125" style="9" customWidth="1"/>
    <col min="2" max="2" width="28.75" style="9" customWidth="1"/>
    <col min="3" max="3" width="67.875" style="9" customWidth="1"/>
    <col min="4" max="4" width="34.375" style="9" customWidth="1"/>
    <col min="5" max="5" width="26.125" style="1" customWidth="1"/>
    <col min="6" max="16384" width="9" style="9"/>
  </cols>
  <sheetData>
    <row r="1" spans="1:5" x14ac:dyDescent="0.2">
      <c r="A1" s="1"/>
      <c r="B1" s="1"/>
      <c r="C1" s="1"/>
      <c r="D1" s="1"/>
    </row>
    <row r="2" spans="1:5" x14ac:dyDescent="0.2">
      <c r="A2" s="1"/>
      <c r="B2" s="1"/>
      <c r="C2" s="1"/>
      <c r="D2" s="1"/>
    </row>
    <row r="3" spans="1:5" ht="53.25" customHeight="1" x14ac:dyDescent="0.2">
      <c r="A3" s="278" t="s">
        <v>94</v>
      </c>
      <c r="B3" s="278"/>
      <c r="C3" s="278"/>
      <c r="D3" s="29"/>
    </row>
    <row r="4" spans="1:5" x14ac:dyDescent="0.2">
      <c r="A4" s="1"/>
      <c r="B4" s="1"/>
      <c r="C4" s="1"/>
      <c r="D4" s="1"/>
    </row>
    <row r="5" spans="1:5" x14ac:dyDescent="0.2">
      <c r="A5" s="1"/>
      <c r="B5" s="1"/>
      <c r="C5" s="1"/>
      <c r="D5" s="1"/>
    </row>
    <row r="6" spans="1:5" x14ac:dyDescent="0.2">
      <c r="A6" s="10" t="s">
        <v>42</v>
      </c>
      <c r="B6" s="10" t="s">
        <v>19</v>
      </c>
      <c r="C6" s="10" t="s">
        <v>20</v>
      </c>
      <c r="D6" s="45" t="s">
        <v>21</v>
      </c>
      <c r="E6" s="51" t="s">
        <v>113</v>
      </c>
    </row>
    <row r="7" spans="1:5" ht="83.25" customHeight="1" x14ac:dyDescent="0.2">
      <c r="A7" s="10" t="s">
        <v>22</v>
      </c>
      <c r="B7" s="12" t="s">
        <v>23</v>
      </c>
      <c r="C7" s="10" t="s">
        <v>62</v>
      </c>
      <c r="D7" s="46" t="s">
        <v>81</v>
      </c>
      <c r="E7" s="56" t="s">
        <v>115</v>
      </c>
    </row>
    <row r="8" spans="1:5" ht="180.75" customHeight="1" x14ac:dyDescent="0.2">
      <c r="A8" s="10" t="s">
        <v>65</v>
      </c>
      <c r="B8" s="12" t="s">
        <v>63</v>
      </c>
      <c r="C8" s="22" t="s">
        <v>64</v>
      </c>
      <c r="D8" s="47" t="s">
        <v>82</v>
      </c>
      <c r="E8" s="56" t="s">
        <v>116</v>
      </c>
    </row>
    <row r="9" spans="1:5" ht="93.75" customHeight="1" x14ac:dyDescent="0.2">
      <c r="A9" s="10" t="s">
        <v>24</v>
      </c>
      <c r="B9" s="12" t="s">
        <v>25</v>
      </c>
      <c r="C9" s="10" t="s">
        <v>43</v>
      </c>
      <c r="D9" s="48" t="s">
        <v>26</v>
      </c>
      <c r="E9" s="57">
        <v>1E-3</v>
      </c>
    </row>
    <row r="10" spans="1:5" ht="71.25" x14ac:dyDescent="0.2">
      <c r="A10" s="10" t="s">
        <v>27</v>
      </c>
      <c r="B10" s="12" t="s">
        <v>28</v>
      </c>
      <c r="C10" s="10" t="s">
        <v>44</v>
      </c>
      <c r="D10" s="48" t="s">
        <v>29</v>
      </c>
      <c r="E10" s="57">
        <v>1E-3</v>
      </c>
    </row>
    <row r="11" spans="1:5" ht="87.75" customHeight="1" x14ac:dyDescent="0.2">
      <c r="A11" s="10" t="s">
        <v>30</v>
      </c>
      <c r="B11" s="12" t="s">
        <v>31</v>
      </c>
      <c r="C11" s="10" t="s">
        <v>45</v>
      </c>
      <c r="D11" s="48" t="s">
        <v>32</v>
      </c>
      <c r="E11" s="57">
        <v>1E-3</v>
      </c>
    </row>
    <row r="12" spans="1:5" ht="92.25" customHeight="1" x14ac:dyDescent="0.2">
      <c r="A12" s="10" t="s">
        <v>33</v>
      </c>
      <c r="B12" s="12" t="s">
        <v>34</v>
      </c>
      <c r="C12" s="10" t="s">
        <v>35</v>
      </c>
      <c r="D12" s="48" t="s">
        <v>36</v>
      </c>
      <c r="E12" s="56" t="s">
        <v>117</v>
      </c>
    </row>
    <row r="13" spans="1:5" ht="90.75" customHeight="1" x14ac:dyDescent="0.2">
      <c r="A13" s="11" t="s">
        <v>48</v>
      </c>
      <c r="B13" s="12" t="s">
        <v>58</v>
      </c>
      <c r="C13" s="11" t="s">
        <v>46</v>
      </c>
      <c r="D13" s="48" t="s">
        <v>37</v>
      </c>
      <c r="E13" s="57">
        <v>1E-3</v>
      </c>
    </row>
    <row r="14" spans="1:5" ht="42.75" x14ac:dyDescent="0.2">
      <c r="A14" s="11" t="s">
        <v>38</v>
      </c>
      <c r="B14" s="12" t="s">
        <v>57</v>
      </c>
      <c r="C14" s="11" t="s">
        <v>39</v>
      </c>
      <c r="D14" s="48" t="s">
        <v>40</v>
      </c>
      <c r="E14" s="57">
        <v>1E-3</v>
      </c>
    </row>
    <row r="15" spans="1:5" ht="93.75" customHeight="1" x14ac:dyDescent="0.2">
      <c r="A15" s="11" t="s">
        <v>41</v>
      </c>
      <c r="B15" s="12" t="s">
        <v>59</v>
      </c>
      <c r="C15" s="11" t="s">
        <v>47</v>
      </c>
      <c r="D15" s="49" t="s">
        <v>111</v>
      </c>
      <c r="E15" s="56" t="s">
        <v>118</v>
      </c>
    </row>
    <row r="16" spans="1:5" ht="177" customHeight="1" x14ac:dyDescent="0.2">
      <c r="A16" s="11" t="s">
        <v>96</v>
      </c>
      <c r="B16" s="12" t="s">
        <v>97</v>
      </c>
      <c r="C16" s="44" t="s">
        <v>98</v>
      </c>
      <c r="D16" s="60" t="s">
        <v>124</v>
      </c>
      <c r="E16" s="57">
        <v>1.5E-3</v>
      </c>
    </row>
    <row r="17" spans="1:5" ht="136.15" customHeight="1" x14ac:dyDescent="0.2">
      <c r="A17" s="11" t="s">
        <v>99</v>
      </c>
      <c r="B17" s="12" t="s">
        <v>100</v>
      </c>
      <c r="C17" s="11" t="s">
        <v>101</v>
      </c>
      <c r="D17" s="50" t="s">
        <v>102</v>
      </c>
      <c r="E17" s="57">
        <v>1.5E-3</v>
      </c>
    </row>
    <row r="18" spans="1:5" s="21" customFormat="1" ht="85.5" x14ac:dyDescent="0.25">
      <c r="A18" s="10" t="s">
        <v>122</v>
      </c>
      <c r="B18" s="12" t="s">
        <v>119</v>
      </c>
      <c r="C18" s="10" t="s">
        <v>120</v>
      </c>
      <c r="D18" s="46" t="s">
        <v>121</v>
      </c>
      <c r="E18" s="58">
        <v>2.5000000000000001E-3</v>
      </c>
    </row>
    <row r="20" spans="1:5" x14ac:dyDescent="0.2">
      <c r="A20" s="279" t="s">
        <v>55</v>
      </c>
      <c r="B20" s="279"/>
      <c r="C20" s="279"/>
      <c r="D20" s="279"/>
    </row>
    <row r="21" spans="1:5" ht="14.25" customHeight="1" x14ac:dyDescent="0.2">
      <c r="A21" s="280" t="s">
        <v>56</v>
      </c>
      <c r="B21" s="280"/>
      <c r="C21" s="280"/>
      <c r="D21" s="280"/>
    </row>
    <row r="22" spans="1:5" x14ac:dyDescent="0.2">
      <c r="A22" s="280"/>
      <c r="B22" s="280"/>
      <c r="C22" s="280"/>
      <c r="D22" s="280"/>
    </row>
    <row r="23" spans="1:5" x14ac:dyDescent="0.2">
      <c r="A23" s="280"/>
      <c r="B23" s="280"/>
      <c r="C23" s="280"/>
      <c r="D23" s="280"/>
    </row>
    <row r="24" spans="1:5" x14ac:dyDescent="0.2">
      <c r="A24" s="280"/>
      <c r="B24" s="280"/>
      <c r="C24" s="280"/>
      <c r="D24" s="280"/>
    </row>
    <row r="25" spans="1:5" x14ac:dyDescent="0.2">
      <c r="A25" s="280"/>
      <c r="B25" s="280"/>
      <c r="C25" s="280"/>
      <c r="D25" s="280"/>
    </row>
    <row r="26" spans="1:5" x14ac:dyDescent="0.2">
      <c r="A26" s="280"/>
      <c r="B26" s="280"/>
      <c r="C26" s="280"/>
      <c r="D26" s="280"/>
    </row>
    <row r="27" spans="1:5" x14ac:dyDescent="0.2">
      <c r="A27" s="280"/>
      <c r="B27" s="280"/>
      <c r="C27" s="280"/>
      <c r="D27" s="280"/>
    </row>
    <row r="28" spans="1:5" x14ac:dyDescent="0.2">
      <c r="A28" s="280"/>
      <c r="B28" s="280"/>
      <c r="C28" s="280"/>
      <c r="D28" s="280"/>
    </row>
    <row r="29" spans="1:5" x14ac:dyDescent="0.2">
      <c r="A29" s="280"/>
      <c r="B29" s="280"/>
      <c r="C29" s="280"/>
      <c r="D29" s="280"/>
    </row>
    <row r="30" spans="1:5" x14ac:dyDescent="0.2">
      <c r="A30" s="280"/>
      <c r="B30" s="280"/>
      <c r="C30" s="280"/>
      <c r="D30" s="280"/>
    </row>
    <row r="31" spans="1:5" x14ac:dyDescent="0.2">
      <c r="A31" s="280"/>
      <c r="B31" s="280"/>
      <c r="C31" s="280"/>
      <c r="D31" s="280"/>
    </row>
    <row r="32" spans="1:5" x14ac:dyDescent="0.2">
      <c r="A32" s="280"/>
      <c r="B32" s="280"/>
      <c r="C32" s="280"/>
      <c r="D32" s="280"/>
    </row>
    <row r="33" spans="1:4" x14ac:dyDescent="0.2">
      <c r="A33" s="280"/>
      <c r="B33" s="280"/>
      <c r="C33" s="280"/>
      <c r="D33" s="280"/>
    </row>
    <row r="34" spans="1:4" x14ac:dyDescent="0.2">
      <c r="A34" s="280"/>
      <c r="B34" s="280"/>
      <c r="C34" s="280"/>
      <c r="D34" s="280"/>
    </row>
    <row r="35" spans="1:4" x14ac:dyDescent="0.2">
      <c r="A35" s="280"/>
      <c r="B35" s="280"/>
      <c r="C35" s="280"/>
      <c r="D35" s="280"/>
    </row>
    <row r="36" spans="1:4" x14ac:dyDescent="0.2">
      <c r="A36" s="280"/>
      <c r="B36" s="280"/>
      <c r="C36" s="280"/>
      <c r="D36" s="280"/>
    </row>
    <row r="37" spans="1:4" x14ac:dyDescent="0.2">
      <c r="A37" s="280"/>
      <c r="B37" s="280"/>
      <c r="C37" s="280"/>
      <c r="D37" s="280"/>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000"/>
  <sheetViews>
    <sheetView rightToLeft="1" zoomScale="85" zoomScaleNormal="85" workbookViewId="0">
      <selection activeCell="A9" sqref="A9:H78"/>
    </sheetView>
  </sheetViews>
  <sheetFormatPr defaultColWidth="9" defaultRowHeight="14.25" x14ac:dyDescent="0.2"/>
  <cols>
    <col min="1" max="1" width="25" style="1" customWidth="1"/>
    <col min="2" max="2" width="25" style="1" hidden="1" customWidth="1"/>
    <col min="3" max="3" width="18.625" style="33" hidden="1" customWidth="1"/>
    <col min="4" max="4" width="33.125" style="33" customWidth="1"/>
    <col min="5" max="5" width="25.125" style="1" customWidth="1"/>
    <col min="6" max="6" width="21" style="1" customWidth="1"/>
    <col min="7" max="7" width="29.25" style="4" customWidth="1"/>
    <col min="8" max="8" width="30.25" style="1" customWidth="1"/>
    <col min="9" max="16384" width="9" style="1"/>
  </cols>
  <sheetData>
    <row r="1" spans="1:8" x14ac:dyDescent="0.2">
      <c r="C1" s="1"/>
      <c r="D1" s="1"/>
    </row>
    <row r="2" spans="1:8" x14ac:dyDescent="0.2">
      <c r="C2" s="1"/>
      <c r="D2" s="1"/>
    </row>
    <row r="3" spans="1:8" ht="51.75" customHeight="1" x14ac:dyDescent="0.2">
      <c r="A3" s="281" t="s">
        <v>159</v>
      </c>
      <c r="B3" s="281"/>
      <c r="C3" s="281"/>
      <c r="D3" s="281"/>
      <c r="E3" s="281"/>
      <c r="F3" s="281"/>
      <c r="G3" s="281"/>
      <c r="H3" s="281"/>
    </row>
    <row r="4" spans="1:8" x14ac:dyDescent="0.2">
      <c r="C4" s="1"/>
      <c r="D4" s="1"/>
    </row>
    <row r="5" spans="1:8" x14ac:dyDescent="0.2">
      <c r="C5" s="1"/>
      <c r="D5" s="1"/>
    </row>
    <row r="6" spans="1:8" x14ac:dyDescent="0.2">
      <c r="A6" s="5" t="s">
        <v>0</v>
      </c>
      <c r="B6" s="5"/>
      <c r="C6" s="32"/>
      <c r="D6" s="32"/>
      <c r="E6" s="6"/>
      <c r="F6" s="27" t="s">
        <v>1</v>
      </c>
      <c r="G6" s="7"/>
      <c r="H6" s="6"/>
    </row>
    <row r="8" spans="1:8" ht="28.5" x14ac:dyDescent="0.2">
      <c r="A8" s="170" t="s">
        <v>2</v>
      </c>
      <c r="B8" s="170" t="s">
        <v>93</v>
      </c>
      <c r="C8" s="170" t="s">
        <v>156</v>
      </c>
      <c r="D8" s="171" t="s">
        <v>229</v>
      </c>
      <c r="E8" s="171" t="s">
        <v>160</v>
      </c>
      <c r="F8" s="170" t="s">
        <v>3</v>
      </c>
      <c r="G8" s="170" t="s">
        <v>86</v>
      </c>
      <c r="H8" s="170" t="s">
        <v>4</v>
      </c>
    </row>
    <row r="9" spans="1:8" ht="30.75" customHeight="1" x14ac:dyDescent="0.2">
      <c r="A9" s="150" t="s">
        <v>5</v>
      </c>
      <c r="B9" s="154">
        <v>0.28000000000000003</v>
      </c>
      <c r="C9" s="156">
        <v>0.3</v>
      </c>
      <c r="D9" s="156">
        <v>0.23100000000000001</v>
      </c>
      <c r="E9" s="156">
        <v>0.25</v>
      </c>
      <c r="F9" s="150" t="s">
        <v>6</v>
      </c>
      <c r="G9" s="152" t="s">
        <v>155</v>
      </c>
      <c r="H9" s="153" t="s">
        <v>73</v>
      </c>
    </row>
    <row r="10" spans="1:8" ht="28.5" customHeight="1" x14ac:dyDescent="0.2">
      <c r="A10" s="150" t="s">
        <v>7</v>
      </c>
      <c r="B10" s="77">
        <v>0.2</v>
      </c>
      <c r="C10" s="156">
        <v>0.2</v>
      </c>
      <c r="D10" s="156">
        <v>0.17660000000000001</v>
      </c>
      <c r="E10" s="156">
        <v>0.2</v>
      </c>
      <c r="F10" s="150" t="s">
        <v>8</v>
      </c>
      <c r="G10" s="152" t="s">
        <v>15</v>
      </c>
      <c r="H10" s="153" t="s">
        <v>74</v>
      </c>
    </row>
    <row r="11" spans="1:8" ht="18.75" customHeight="1" x14ac:dyDescent="0.2">
      <c r="A11" s="150" t="s">
        <v>9</v>
      </c>
      <c r="B11" s="154">
        <v>0.56999999999999995</v>
      </c>
      <c r="C11" s="149">
        <v>0.56999999999999995</v>
      </c>
      <c r="D11" s="155">
        <v>0.59240000000000004</v>
      </c>
      <c r="E11" s="149">
        <v>0.59499999999999997</v>
      </c>
      <c r="F11" s="150" t="s">
        <v>8</v>
      </c>
      <c r="G11" s="152" t="s">
        <v>90</v>
      </c>
      <c r="H11" s="153" t="s">
        <v>75</v>
      </c>
    </row>
    <row r="12" spans="1:8" ht="30.75" customHeight="1" x14ac:dyDescent="0.2">
      <c r="A12" s="150" t="s">
        <v>60</v>
      </c>
      <c r="B12" s="172" t="s">
        <v>234</v>
      </c>
      <c r="C12" s="173" t="s">
        <v>234</v>
      </c>
      <c r="D12" s="174" t="s">
        <v>234</v>
      </c>
      <c r="E12" s="173" t="s">
        <v>234</v>
      </c>
      <c r="F12" s="175" t="s">
        <v>234</v>
      </c>
      <c r="G12" s="172" t="s">
        <v>234</v>
      </c>
      <c r="H12" s="176" t="s">
        <v>234</v>
      </c>
    </row>
    <row r="13" spans="1:8" ht="36" customHeight="1" x14ac:dyDescent="0.2">
      <c r="A13" s="153" t="s">
        <v>67</v>
      </c>
      <c r="B13" s="70">
        <v>0.05</v>
      </c>
      <c r="C13" s="156">
        <v>0.05</v>
      </c>
      <c r="D13" s="156">
        <v>9.2600000000000002E-2</v>
      </c>
      <c r="E13" s="156">
        <v>0.05</v>
      </c>
      <c r="F13" s="38" t="s">
        <v>6</v>
      </c>
      <c r="G13" s="37" t="s">
        <v>72</v>
      </c>
      <c r="H13" s="153" t="s">
        <v>76</v>
      </c>
    </row>
    <row r="14" spans="1:8" ht="29.25" customHeight="1" x14ac:dyDescent="0.2">
      <c r="A14" s="153" t="s">
        <v>68</v>
      </c>
      <c r="B14" s="42">
        <v>7.0000000000000007E-2</v>
      </c>
      <c r="C14" s="156">
        <v>7.0000000000000007E-2</v>
      </c>
      <c r="D14" s="156">
        <v>4.3659999999999997E-2</v>
      </c>
      <c r="E14" s="156">
        <v>7.0000000000000007E-2</v>
      </c>
      <c r="F14" s="38" t="s">
        <v>6</v>
      </c>
      <c r="G14" s="37" t="s">
        <v>106</v>
      </c>
      <c r="H14" s="153" t="s">
        <v>77</v>
      </c>
    </row>
    <row r="15" spans="1:8" ht="27.75" customHeight="1" x14ac:dyDescent="0.2">
      <c r="A15" s="153" t="s">
        <v>69</v>
      </c>
      <c r="B15" s="70">
        <v>0.05</v>
      </c>
      <c r="C15" s="156">
        <v>0.05</v>
      </c>
      <c r="D15" s="156">
        <v>6.7999999999999996E-3</v>
      </c>
      <c r="E15" s="156">
        <v>0.05</v>
      </c>
      <c r="F15" s="38" t="s">
        <v>6</v>
      </c>
      <c r="G15" s="37" t="s">
        <v>72</v>
      </c>
      <c r="H15" s="153" t="s">
        <v>78</v>
      </c>
    </row>
    <row r="16" spans="1:8" ht="23.25" customHeight="1" x14ac:dyDescent="0.2">
      <c r="A16" s="153" t="s">
        <v>107</v>
      </c>
      <c r="B16" s="70">
        <v>0.05</v>
      </c>
      <c r="C16" s="156">
        <v>0.05</v>
      </c>
      <c r="D16" s="156">
        <v>2.1299999999999999E-2</v>
      </c>
      <c r="E16" s="156">
        <v>0.05</v>
      </c>
      <c r="F16" s="38" t="s">
        <v>6</v>
      </c>
      <c r="G16" s="37" t="s">
        <v>72</v>
      </c>
      <c r="H16" s="153" t="s">
        <v>78</v>
      </c>
    </row>
    <row r="17" spans="1:8" ht="21.75" customHeight="1" x14ac:dyDescent="0.2">
      <c r="A17" s="153" t="s">
        <v>70</v>
      </c>
      <c r="B17" s="70">
        <v>0.15</v>
      </c>
      <c r="C17" s="156">
        <v>0.13500000000000001</v>
      </c>
      <c r="D17" s="156">
        <v>0.1711</v>
      </c>
      <c r="E17" s="156">
        <v>0.15</v>
      </c>
      <c r="F17" s="150" t="s">
        <v>6</v>
      </c>
      <c r="G17" s="37" t="s">
        <v>126</v>
      </c>
      <c r="H17" s="39" t="s">
        <v>78</v>
      </c>
    </row>
    <row r="18" spans="1:8" ht="22.5" customHeight="1" x14ac:dyDescent="0.2">
      <c r="A18" s="153" t="s">
        <v>71</v>
      </c>
      <c r="B18" s="70">
        <v>0.05</v>
      </c>
      <c r="C18" s="156">
        <v>0.05</v>
      </c>
      <c r="D18" s="156">
        <v>4.5600000000000002E-2</v>
      </c>
      <c r="E18" s="156">
        <v>0.05</v>
      </c>
      <c r="F18" s="150" t="s">
        <v>6</v>
      </c>
      <c r="G18" s="40" t="s">
        <v>72</v>
      </c>
      <c r="H18" s="177" t="s">
        <v>234</v>
      </c>
    </row>
    <row r="19" spans="1:8" ht="21" customHeight="1" x14ac:dyDescent="0.2">
      <c r="A19" s="35" t="s">
        <v>10</v>
      </c>
      <c r="B19" s="70">
        <f>SUM(B9:B18)</f>
        <v>1.4700000000000002</v>
      </c>
      <c r="C19" s="59">
        <f>SUM(C9:C18)</f>
        <v>1.4750000000000001</v>
      </c>
      <c r="D19" s="59">
        <f>SUM(D9:D18)</f>
        <v>1.3810600000000002</v>
      </c>
      <c r="E19" s="59">
        <f>SUM(E9:E18)</f>
        <v>1.4650000000000001</v>
      </c>
      <c r="F19" s="178" t="s">
        <v>234</v>
      </c>
      <c r="G19" s="178" t="s">
        <v>234</v>
      </c>
      <c r="H19" s="179" t="s">
        <v>234</v>
      </c>
    </row>
    <row r="20" spans="1:8" ht="21" customHeight="1" x14ac:dyDescent="0.2">
      <c r="A20" s="153" t="s">
        <v>11</v>
      </c>
      <c r="B20" s="43">
        <v>0.2</v>
      </c>
      <c r="C20" s="41">
        <v>0.22</v>
      </c>
      <c r="D20" s="41">
        <v>0.27010000000000001</v>
      </c>
      <c r="E20" s="41">
        <v>0.22</v>
      </c>
      <c r="F20" s="150" t="s">
        <v>8</v>
      </c>
      <c r="G20" s="37" t="s">
        <v>123</v>
      </c>
      <c r="H20" s="153" t="s">
        <v>79</v>
      </c>
    </row>
    <row r="21" spans="1:8" ht="28.5" hidden="1" x14ac:dyDescent="0.2">
      <c r="A21" s="35" t="s">
        <v>112</v>
      </c>
      <c r="B21" s="148">
        <v>2.8E-3</v>
      </c>
      <c r="C21" s="180" t="s">
        <v>234</v>
      </c>
      <c r="D21" s="180" t="s">
        <v>234</v>
      </c>
      <c r="E21" s="180" t="s">
        <v>234</v>
      </c>
      <c r="F21" s="180" t="s">
        <v>234</v>
      </c>
      <c r="G21" s="180" t="s">
        <v>234</v>
      </c>
      <c r="H21" s="180" t="s">
        <v>234</v>
      </c>
    </row>
    <row r="22" spans="1:8" ht="28.5" x14ac:dyDescent="0.2">
      <c r="A22" s="35" t="s">
        <v>231</v>
      </c>
      <c r="B22" s="181" t="s">
        <v>234</v>
      </c>
      <c r="C22" s="181" t="s">
        <v>234</v>
      </c>
      <c r="D22" s="165">
        <v>2.3999999999999998E-3</v>
      </c>
      <c r="E22" s="181" t="s">
        <v>234</v>
      </c>
      <c r="F22" s="181" t="s">
        <v>234</v>
      </c>
      <c r="G22" s="181" t="s">
        <v>234</v>
      </c>
      <c r="H22" s="181" t="s">
        <v>234</v>
      </c>
    </row>
    <row r="23" spans="1:8" x14ac:dyDescent="0.2">
      <c r="A23" s="182" t="s">
        <v>234</v>
      </c>
      <c r="B23" s="182" t="s">
        <v>234</v>
      </c>
      <c r="C23" s="183" t="s">
        <v>234</v>
      </c>
      <c r="D23" s="183" t="s">
        <v>234</v>
      </c>
      <c r="E23" s="182" t="s">
        <v>234</v>
      </c>
      <c r="F23" s="182" t="s">
        <v>234</v>
      </c>
      <c r="G23" s="184" t="s">
        <v>234</v>
      </c>
      <c r="H23" s="182" t="s">
        <v>234</v>
      </c>
    </row>
    <row r="24" spans="1:8" x14ac:dyDescent="0.2">
      <c r="A24" s="8" t="s">
        <v>12</v>
      </c>
      <c r="B24" s="185" t="s">
        <v>234</v>
      </c>
      <c r="C24" s="186" t="s">
        <v>234</v>
      </c>
      <c r="D24" s="186" t="s">
        <v>234</v>
      </c>
      <c r="E24" s="187" t="s">
        <v>234</v>
      </c>
      <c r="F24" s="26" t="s">
        <v>92</v>
      </c>
      <c r="G24" s="188" t="s">
        <v>234</v>
      </c>
      <c r="H24" s="189" t="s">
        <v>234</v>
      </c>
    </row>
    <row r="25" spans="1:8" x14ac:dyDescent="0.2">
      <c r="A25" s="182" t="s">
        <v>234</v>
      </c>
      <c r="B25" s="182" t="s">
        <v>234</v>
      </c>
      <c r="C25" s="190" t="s">
        <v>234</v>
      </c>
      <c r="D25" s="183" t="s">
        <v>234</v>
      </c>
      <c r="E25" s="182" t="s">
        <v>234</v>
      </c>
      <c r="F25" s="191" t="s">
        <v>234</v>
      </c>
      <c r="G25" s="184" t="s">
        <v>234</v>
      </c>
      <c r="H25" s="191" t="s">
        <v>234</v>
      </c>
    </row>
    <row r="26" spans="1:8" ht="37.5" customHeight="1" x14ac:dyDescent="0.2">
      <c r="A26" s="150" t="s">
        <v>2</v>
      </c>
      <c r="B26" s="150" t="s">
        <v>93</v>
      </c>
      <c r="C26" s="150" t="s">
        <v>156</v>
      </c>
      <c r="D26" s="36" t="s">
        <v>229</v>
      </c>
      <c r="E26" s="36" t="s">
        <v>160</v>
      </c>
      <c r="F26" s="150" t="s">
        <v>3</v>
      </c>
      <c r="G26" s="150" t="s">
        <v>86</v>
      </c>
      <c r="H26" s="150" t="s">
        <v>4</v>
      </c>
    </row>
    <row r="27" spans="1:8" ht="23.25" customHeight="1" x14ac:dyDescent="0.2">
      <c r="A27" s="150" t="s">
        <v>5</v>
      </c>
      <c r="B27" s="154">
        <v>0.2</v>
      </c>
      <c r="C27" s="156">
        <v>0.28999999999999998</v>
      </c>
      <c r="D27" s="41">
        <v>0.2031</v>
      </c>
      <c r="E27" s="156">
        <v>0.24</v>
      </c>
      <c r="F27" s="150" t="s">
        <v>6</v>
      </c>
      <c r="G27" s="152" t="s">
        <v>162</v>
      </c>
      <c r="H27" s="153" t="s">
        <v>73</v>
      </c>
    </row>
    <row r="28" spans="1:8" ht="15.75" customHeight="1" x14ac:dyDescent="0.2">
      <c r="A28" s="150" t="s">
        <v>7</v>
      </c>
      <c r="B28" s="154">
        <v>0.21</v>
      </c>
      <c r="C28" s="156">
        <v>0.23</v>
      </c>
      <c r="D28" s="41">
        <v>0.2586</v>
      </c>
      <c r="E28" s="156">
        <v>0.23</v>
      </c>
      <c r="F28" s="150" t="s">
        <v>8</v>
      </c>
      <c r="G28" s="152" t="s">
        <v>148</v>
      </c>
      <c r="H28" s="153" t="s">
        <v>74</v>
      </c>
    </row>
    <row r="29" spans="1:8" ht="31.5" customHeight="1" x14ac:dyDescent="0.2">
      <c r="A29" s="150" t="s">
        <v>9</v>
      </c>
      <c r="B29" s="156">
        <v>0.46</v>
      </c>
      <c r="C29" s="156">
        <v>0.46</v>
      </c>
      <c r="D29" s="156">
        <v>0.4516</v>
      </c>
      <c r="E29" s="149">
        <v>0.46</v>
      </c>
      <c r="F29" s="150" t="s">
        <v>8</v>
      </c>
      <c r="G29" s="152" t="s">
        <v>91</v>
      </c>
      <c r="H29" s="153" t="s">
        <v>75</v>
      </c>
    </row>
    <row r="30" spans="1:8" ht="73.5" customHeight="1" x14ac:dyDescent="0.2">
      <c r="A30" s="150" t="s">
        <v>60</v>
      </c>
      <c r="B30" s="172" t="s">
        <v>234</v>
      </c>
      <c r="C30" s="172" t="s">
        <v>234</v>
      </c>
      <c r="D30" s="172" t="s">
        <v>234</v>
      </c>
      <c r="E30" s="173" t="s">
        <v>234</v>
      </c>
      <c r="F30" s="175" t="s">
        <v>234</v>
      </c>
      <c r="G30" s="172" t="s">
        <v>234</v>
      </c>
      <c r="H30" s="176" t="s">
        <v>234</v>
      </c>
    </row>
    <row r="31" spans="1:8" ht="26.25" customHeight="1" x14ac:dyDescent="0.2">
      <c r="A31" s="153" t="s">
        <v>67</v>
      </c>
      <c r="B31" s="70">
        <v>0.05</v>
      </c>
      <c r="C31" s="156">
        <v>0.1</v>
      </c>
      <c r="D31" s="41">
        <v>0.1003</v>
      </c>
      <c r="E31" s="156">
        <v>0.1</v>
      </c>
      <c r="F31" s="38" t="s">
        <v>6</v>
      </c>
      <c r="G31" s="37" t="s">
        <v>109</v>
      </c>
      <c r="H31" s="153" t="s">
        <v>76</v>
      </c>
    </row>
    <row r="32" spans="1:8" ht="24" customHeight="1" x14ac:dyDescent="0.2">
      <c r="A32" s="153" t="s">
        <v>68</v>
      </c>
      <c r="B32" s="42">
        <v>7.0000000000000007E-2</v>
      </c>
      <c r="C32" s="156">
        <v>7.0000000000000007E-2</v>
      </c>
      <c r="D32" s="41">
        <v>4.9399999999999999E-2</v>
      </c>
      <c r="E32" s="156">
        <v>7.0000000000000007E-2</v>
      </c>
      <c r="F32" s="38" t="s">
        <v>6</v>
      </c>
      <c r="G32" s="37" t="s">
        <v>106</v>
      </c>
      <c r="H32" s="153" t="s">
        <v>77</v>
      </c>
    </row>
    <row r="33" spans="1:8" ht="24" customHeight="1" x14ac:dyDescent="0.2">
      <c r="A33" s="153" t="s">
        <v>69</v>
      </c>
      <c r="B33" s="70">
        <v>0.05</v>
      </c>
      <c r="C33" s="156">
        <v>0.05</v>
      </c>
      <c r="D33" s="41">
        <v>3.8800000000000001E-2</v>
      </c>
      <c r="E33" s="156">
        <v>0.05</v>
      </c>
      <c r="F33" s="38" t="s">
        <v>6</v>
      </c>
      <c r="G33" s="37" t="s">
        <v>72</v>
      </c>
      <c r="H33" s="153" t="s">
        <v>78</v>
      </c>
    </row>
    <row r="34" spans="1:8" ht="24" customHeight="1" x14ac:dyDescent="0.2">
      <c r="A34" s="153" t="s">
        <v>107</v>
      </c>
      <c r="B34" s="70">
        <v>0.05</v>
      </c>
      <c r="C34" s="156">
        <v>0.05</v>
      </c>
      <c r="D34" s="41">
        <v>2.23E-2</v>
      </c>
      <c r="E34" s="156">
        <v>0.05</v>
      </c>
      <c r="F34" s="38" t="s">
        <v>6</v>
      </c>
      <c r="G34" s="37" t="s">
        <v>72</v>
      </c>
      <c r="H34" s="153" t="s">
        <v>78</v>
      </c>
    </row>
    <row r="35" spans="1:8" ht="21" customHeight="1" x14ac:dyDescent="0.2">
      <c r="A35" s="153" t="s">
        <v>70</v>
      </c>
      <c r="B35" s="70">
        <v>0.15</v>
      </c>
      <c r="C35" s="156">
        <v>0.13500000000000001</v>
      </c>
      <c r="D35" s="41">
        <v>0.13700000000000001</v>
      </c>
      <c r="E35" s="156">
        <v>0.15</v>
      </c>
      <c r="F35" s="150" t="s">
        <v>6</v>
      </c>
      <c r="G35" s="37" t="s">
        <v>126</v>
      </c>
      <c r="H35" s="39" t="s">
        <v>78</v>
      </c>
    </row>
    <row r="36" spans="1:8" ht="21" customHeight="1" x14ac:dyDescent="0.2">
      <c r="A36" s="153" t="s">
        <v>71</v>
      </c>
      <c r="B36" s="70">
        <v>0.05</v>
      </c>
      <c r="C36" s="156">
        <v>0.05</v>
      </c>
      <c r="D36" s="41">
        <v>5.6000000000000001E-2</v>
      </c>
      <c r="E36" s="156">
        <v>0.05</v>
      </c>
      <c r="F36" s="150" t="s">
        <v>6</v>
      </c>
      <c r="G36" s="40" t="s">
        <v>72</v>
      </c>
      <c r="H36" s="177" t="s">
        <v>234</v>
      </c>
    </row>
    <row r="37" spans="1:8" ht="22.5" customHeight="1" x14ac:dyDescent="0.2">
      <c r="A37" s="35" t="s">
        <v>10</v>
      </c>
      <c r="B37" s="70">
        <f>SUM(B27:B36)</f>
        <v>1.2900000000000003</v>
      </c>
      <c r="C37" s="59">
        <f>SUM(C27:C36)</f>
        <v>1.4350000000000003</v>
      </c>
      <c r="D37" s="59">
        <f>SUM(D27:D36)</f>
        <v>1.3171000000000002</v>
      </c>
      <c r="E37" s="59">
        <f>SUM(E27:E36)</f>
        <v>1.4000000000000001</v>
      </c>
      <c r="F37" s="178" t="s">
        <v>234</v>
      </c>
      <c r="G37" s="178" t="s">
        <v>234</v>
      </c>
      <c r="H37" s="179" t="s">
        <v>234</v>
      </c>
    </row>
    <row r="38" spans="1:8" x14ac:dyDescent="0.2">
      <c r="A38" s="153" t="s">
        <v>11</v>
      </c>
      <c r="B38" s="43">
        <v>0.2</v>
      </c>
      <c r="C38" s="41">
        <v>0.22</v>
      </c>
      <c r="D38" s="41">
        <v>0.25330000000000003</v>
      </c>
      <c r="E38" s="41">
        <v>0.22</v>
      </c>
      <c r="F38" s="150" t="s">
        <v>8</v>
      </c>
      <c r="G38" s="37" t="s">
        <v>123</v>
      </c>
      <c r="H38" s="153" t="s">
        <v>79</v>
      </c>
    </row>
    <row r="39" spans="1:8" ht="57" hidden="1" x14ac:dyDescent="0.2">
      <c r="A39" s="35" t="s">
        <v>112</v>
      </c>
      <c r="B39" s="148" t="s">
        <v>114</v>
      </c>
      <c r="C39" s="180" t="s">
        <v>234</v>
      </c>
      <c r="D39" s="180" t="s">
        <v>234</v>
      </c>
      <c r="E39" s="180" t="s">
        <v>234</v>
      </c>
      <c r="F39" s="180" t="s">
        <v>234</v>
      </c>
      <c r="G39" s="180" t="s">
        <v>234</v>
      </c>
      <c r="H39" s="180" t="s">
        <v>234</v>
      </c>
    </row>
    <row r="40" spans="1:8" ht="28.5" x14ac:dyDescent="0.2">
      <c r="A40" s="35" t="s">
        <v>231</v>
      </c>
      <c r="B40" s="181" t="s">
        <v>234</v>
      </c>
      <c r="C40" s="181" t="s">
        <v>234</v>
      </c>
      <c r="D40" s="166" t="s">
        <v>232</v>
      </c>
      <c r="E40" s="181" t="s">
        <v>234</v>
      </c>
      <c r="F40" s="181" t="s">
        <v>234</v>
      </c>
      <c r="G40" s="181" t="s">
        <v>234</v>
      </c>
      <c r="H40" s="181" t="s">
        <v>234</v>
      </c>
    </row>
    <row r="41" spans="1:8" x14ac:dyDescent="0.2">
      <c r="A41" s="192" t="s">
        <v>234</v>
      </c>
      <c r="B41" s="193" t="s">
        <v>234</v>
      </c>
      <c r="C41" s="193" t="s">
        <v>234</v>
      </c>
      <c r="D41" s="25" t="s">
        <v>233</v>
      </c>
      <c r="E41" s="193" t="s">
        <v>234</v>
      </c>
      <c r="F41" s="193" t="s">
        <v>234</v>
      </c>
      <c r="G41" s="193" t="s">
        <v>234</v>
      </c>
      <c r="H41" s="193" t="s">
        <v>234</v>
      </c>
    </row>
    <row r="42" spans="1:8" x14ac:dyDescent="0.2">
      <c r="A42" s="194" t="s">
        <v>234</v>
      </c>
      <c r="B42" s="194" t="s">
        <v>234</v>
      </c>
      <c r="C42" s="183" t="s">
        <v>234</v>
      </c>
      <c r="D42" s="183" t="s">
        <v>234</v>
      </c>
      <c r="E42" s="182" t="s">
        <v>234</v>
      </c>
      <c r="F42" s="191" t="s">
        <v>234</v>
      </c>
      <c r="G42" s="184" t="s">
        <v>234</v>
      </c>
      <c r="H42" s="184" t="s">
        <v>234</v>
      </c>
    </row>
    <row r="43" spans="1:8" x14ac:dyDescent="0.2">
      <c r="A43" s="5" t="s">
        <v>13</v>
      </c>
      <c r="B43" s="195" t="s">
        <v>234</v>
      </c>
      <c r="C43" s="196" t="s">
        <v>234</v>
      </c>
      <c r="D43" s="196" t="s">
        <v>234</v>
      </c>
      <c r="E43" s="197" t="s">
        <v>234</v>
      </c>
      <c r="F43" s="28" t="s">
        <v>14</v>
      </c>
      <c r="G43" s="198" t="s">
        <v>234</v>
      </c>
      <c r="H43" s="199" t="s">
        <v>234</v>
      </c>
    </row>
    <row r="44" spans="1:8" x14ac:dyDescent="0.2">
      <c r="A44" s="182" t="s">
        <v>234</v>
      </c>
      <c r="B44" s="182" t="s">
        <v>234</v>
      </c>
      <c r="C44" s="190" t="s">
        <v>234</v>
      </c>
      <c r="D44" s="183" t="s">
        <v>234</v>
      </c>
      <c r="E44" s="182" t="s">
        <v>234</v>
      </c>
      <c r="F44" s="191" t="s">
        <v>234</v>
      </c>
      <c r="G44" s="184" t="s">
        <v>234</v>
      </c>
      <c r="H44" s="191" t="s">
        <v>234</v>
      </c>
    </row>
    <row r="45" spans="1:8" ht="34.5" customHeight="1" x14ac:dyDescent="0.2">
      <c r="A45" s="150" t="s">
        <v>2</v>
      </c>
      <c r="B45" s="150" t="s">
        <v>93</v>
      </c>
      <c r="C45" s="150" t="s">
        <v>158</v>
      </c>
      <c r="D45" s="36" t="s">
        <v>229</v>
      </c>
      <c r="E45" s="36" t="s">
        <v>160</v>
      </c>
      <c r="F45" s="150" t="s">
        <v>3</v>
      </c>
      <c r="G45" s="150" t="s">
        <v>86</v>
      </c>
      <c r="H45" s="150" t="s">
        <v>4</v>
      </c>
    </row>
    <row r="46" spans="1:8" ht="27.75" customHeight="1" x14ac:dyDescent="0.2">
      <c r="A46" s="150" t="s">
        <v>5</v>
      </c>
      <c r="B46" s="154">
        <v>0.23</v>
      </c>
      <c r="C46" s="156">
        <v>0.25</v>
      </c>
      <c r="D46" s="41">
        <v>0.22969999999999999</v>
      </c>
      <c r="E46" s="156">
        <v>0.25</v>
      </c>
      <c r="F46" s="150" t="s">
        <v>6</v>
      </c>
      <c r="G46" s="152" t="s">
        <v>155</v>
      </c>
      <c r="H46" s="153" t="s">
        <v>73</v>
      </c>
    </row>
    <row r="47" spans="1:8" ht="15.75" customHeight="1" x14ac:dyDescent="0.2">
      <c r="A47" s="150" t="s">
        <v>7</v>
      </c>
      <c r="B47" s="70">
        <v>0.25</v>
      </c>
      <c r="C47" s="156">
        <v>0.27</v>
      </c>
      <c r="D47" s="41">
        <v>0.311</v>
      </c>
      <c r="E47" s="156">
        <v>0.27</v>
      </c>
      <c r="F47" s="150" t="s">
        <v>8</v>
      </c>
      <c r="G47" s="152" t="s">
        <v>149</v>
      </c>
      <c r="H47" s="153" t="s">
        <v>74</v>
      </c>
    </row>
    <row r="48" spans="1:8" ht="34.5" customHeight="1" x14ac:dyDescent="0.2">
      <c r="A48" s="150" t="s">
        <v>9</v>
      </c>
      <c r="B48" s="154">
        <v>0.24</v>
      </c>
      <c r="C48" s="149">
        <v>0.24</v>
      </c>
      <c r="D48" s="149">
        <v>0.25790000000000002</v>
      </c>
      <c r="E48" s="149">
        <v>0.24</v>
      </c>
      <c r="F48" s="150" t="s">
        <v>8</v>
      </c>
      <c r="G48" s="152" t="s">
        <v>83</v>
      </c>
      <c r="H48" s="153" t="s">
        <v>75</v>
      </c>
    </row>
    <row r="49" spans="1:8" ht="24.6" customHeight="1" x14ac:dyDescent="0.2">
      <c r="A49" s="150" t="s">
        <v>60</v>
      </c>
      <c r="B49" s="172" t="s">
        <v>234</v>
      </c>
      <c r="C49" s="173" t="s">
        <v>234</v>
      </c>
      <c r="D49" s="173" t="s">
        <v>234</v>
      </c>
      <c r="E49" s="173" t="s">
        <v>234</v>
      </c>
      <c r="F49" s="175" t="s">
        <v>234</v>
      </c>
      <c r="G49" s="172" t="s">
        <v>234</v>
      </c>
      <c r="H49" s="176" t="s">
        <v>234</v>
      </c>
    </row>
    <row r="50" spans="1:8" ht="51.6" customHeight="1" x14ac:dyDescent="0.2">
      <c r="A50" s="153" t="s">
        <v>67</v>
      </c>
      <c r="B50" s="70">
        <v>0.05</v>
      </c>
      <c r="C50" s="156">
        <v>0.1</v>
      </c>
      <c r="D50" s="41">
        <v>8.3799999999999999E-2</v>
      </c>
      <c r="E50" s="156">
        <v>0.1</v>
      </c>
      <c r="F50" s="38" t="s">
        <v>6</v>
      </c>
      <c r="G50" s="37" t="s">
        <v>109</v>
      </c>
      <c r="H50" s="153" t="s">
        <v>76</v>
      </c>
    </row>
    <row r="51" spans="1:8" ht="21" customHeight="1" x14ac:dyDescent="0.2">
      <c r="A51" s="153" t="s">
        <v>68</v>
      </c>
      <c r="B51" s="42">
        <v>7.0000000000000007E-2</v>
      </c>
      <c r="C51" s="156">
        <v>7.0000000000000007E-2</v>
      </c>
      <c r="D51" s="41">
        <v>5.21E-2</v>
      </c>
      <c r="E51" s="156">
        <v>7.0000000000000007E-2</v>
      </c>
      <c r="F51" s="38" t="s">
        <v>6</v>
      </c>
      <c r="G51" s="37" t="s">
        <v>106</v>
      </c>
      <c r="H51" s="153" t="s">
        <v>77</v>
      </c>
    </row>
    <row r="52" spans="1:8" ht="21.75" customHeight="1" x14ac:dyDescent="0.2">
      <c r="A52" s="153" t="s">
        <v>69</v>
      </c>
      <c r="B52" s="70">
        <v>0.05</v>
      </c>
      <c r="C52" s="156">
        <v>0.05</v>
      </c>
      <c r="D52" s="41">
        <v>3.3999999999999998E-3</v>
      </c>
      <c r="E52" s="156">
        <v>0.05</v>
      </c>
      <c r="F52" s="38" t="s">
        <v>6</v>
      </c>
      <c r="G52" s="37" t="s">
        <v>72</v>
      </c>
      <c r="H52" s="153" t="s">
        <v>78</v>
      </c>
    </row>
    <row r="53" spans="1:8" ht="36.75" customHeight="1" x14ac:dyDescent="0.2">
      <c r="A53" s="153" t="s">
        <v>107</v>
      </c>
      <c r="B53" s="70">
        <v>0.05</v>
      </c>
      <c r="C53" s="156">
        <v>0.05</v>
      </c>
      <c r="D53" s="41">
        <v>3.2500000000000001E-2</v>
      </c>
      <c r="E53" s="156">
        <v>0.05</v>
      </c>
      <c r="F53" s="38" t="s">
        <v>6</v>
      </c>
      <c r="G53" s="37" t="s">
        <v>72</v>
      </c>
      <c r="H53" s="153" t="s">
        <v>78</v>
      </c>
    </row>
    <row r="54" spans="1:8" ht="20.25" customHeight="1" x14ac:dyDescent="0.2">
      <c r="A54" s="153" t="s">
        <v>70</v>
      </c>
      <c r="B54" s="70">
        <v>0.15</v>
      </c>
      <c r="C54" s="156">
        <v>0.15</v>
      </c>
      <c r="D54" s="41">
        <v>0.1764</v>
      </c>
      <c r="E54" s="156">
        <v>0.15</v>
      </c>
      <c r="F54" s="150" t="s">
        <v>6</v>
      </c>
      <c r="G54" s="37" t="s">
        <v>126</v>
      </c>
      <c r="H54" s="39" t="s">
        <v>78</v>
      </c>
    </row>
    <row r="55" spans="1:8" ht="22.5" customHeight="1" x14ac:dyDescent="0.2">
      <c r="A55" s="153" t="s">
        <v>71</v>
      </c>
      <c r="B55" s="70">
        <v>0.05</v>
      </c>
      <c r="C55" s="156">
        <v>0.05</v>
      </c>
      <c r="D55" s="41">
        <v>5.2900000000000003E-2</v>
      </c>
      <c r="E55" s="156">
        <v>0.05</v>
      </c>
      <c r="F55" s="150" t="s">
        <v>6</v>
      </c>
      <c r="G55" s="40" t="s">
        <v>72</v>
      </c>
      <c r="H55" s="177" t="s">
        <v>234</v>
      </c>
    </row>
    <row r="56" spans="1:8" ht="20.25" customHeight="1" x14ac:dyDescent="0.2">
      <c r="A56" s="35" t="s">
        <v>10</v>
      </c>
      <c r="B56" s="70">
        <f t="shared" ref="B56" si="0">SUM(B46:B55)</f>
        <v>1.1400000000000001</v>
      </c>
      <c r="C56" s="59">
        <f t="shared" ref="C56:E56" si="1">SUM(C46:C55)</f>
        <v>1.23</v>
      </c>
      <c r="D56" s="59">
        <f>SUM(D46:D55)</f>
        <v>1.1996999999999998</v>
      </c>
      <c r="E56" s="59">
        <f t="shared" si="1"/>
        <v>1.23</v>
      </c>
      <c r="F56" s="178" t="s">
        <v>234</v>
      </c>
      <c r="G56" s="178" t="s">
        <v>234</v>
      </c>
      <c r="H56" s="179" t="s">
        <v>234</v>
      </c>
    </row>
    <row r="57" spans="1:8" x14ac:dyDescent="0.2">
      <c r="A57" s="153" t="s">
        <v>11</v>
      </c>
      <c r="B57" s="43">
        <v>0.15</v>
      </c>
      <c r="C57" s="41">
        <v>0.18</v>
      </c>
      <c r="D57" s="41">
        <v>0.24479999999999999</v>
      </c>
      <c r="E57" s="41">
        <v>0.19</v>
      </c>
      <c r="F57" s="150" t="s">
        <v>8</v>
      </c>
      <c r="G57" s="37" t="s">
        <v>157</v>
      </c>
      <c r="H57" s="153" t="s">
        <v>79</v>
      </c>
    </row>
    <row r="58" spans="1:8" ht="28.5" hidden="1" x14ac:dyDescent="0.2">
      <c r="A58" s="35" t="s">
        <v>112</v>
      </c>
      <c r="B58" s="148">
        <v>2.8E-3</v>
      </c>
      <c r="C58" s="180" t="s">
        <v>234</v>
      </c>
      <c r="D58" s="180" t="s">
        <v>234</v>
      </c>
      <c r="E58" s="180" t="s">
        <v>234</v>
      </c>
      <c r="F58" s="180" t="s">
        <v>234</v>
      </c>
      <c r="G58" s="180" t="s">
        <v>234</v>
      </c>
      <c r="H58" s="180" t="s">
        <v>234</v>
      </c>
    </row>
    <row r="59" spans="1:8" ht="28.5" x14ac:dyDescent="0.2">
      <c r="A59" s="35" t="s">
        <v>231</v>
      </c>
      <c r="B59" s="181" t="s">
        <v>234</v>
      </c>
      <c r="C59" s="181" t="s">
        <v>234</v>
      </c>
      <c r="D59" s="165">
        <v>2.5000000000000001E-3</v>
      </c>
      <c r="E59" s="181" t="s">
        <v>234</v>
      </c>
      <c r="F59" s="181" t="s">
        <v>234</v>
      </c>
      <c r="G59" s="181" t="s">
        <v>234</v>
      </c>
      <c r="H59" s="181" t="s">
        <v>234</v>
      </c>
    </row>
    <row r="60" spans="1:8" x14ac:dyDescent="0.2">
      <c r="A60" s="182" t="s">
        <v>234</v>
      </c>
      <c r="B60" s="200" t="s">
        <v>234</v>
      </c>
      <c r="C60" s="200" t="s">
        <v>234</v>
      </c>
      <c r="D60" s="200" t="s">
        <v>234</v>
      </c>
      <c r="E60" s="200" t="s">
        <v>234</v>
      </c>
      <c r="F60" s="200" t="s">
        <v>234</v>
      </c>
      <c r="G60" s="200" t="s">
        <v>234</v>
      </c>
      <c r="H60" s="200" t="s">
        <v>234</v>
      </c>
    </row>
    <row r="61" spans="1:8" x14ac:dyDescent="0.2">
      <c r="A61" s="200" t="s">
        <v>234</v>
      </c>
      <c r="B61" s="200" t="s">
        <v>234</v>
      </c>
      <c r="C61" s="200" t="s">
        <v>234</v>
      </c>
      <c r="D61" s="200" t="s">
        <v>234</v>
      </c>
      <c r="E61" s="200" t="s">
        <v>234</v>
      </c>
      <c r="F61" s="200" t="s">
        <v>234</v>
      </c>
      <c r="G61" s="200" t="s">
        <v>234</v>
      </c>
      <c r="H61" s="200" t="s">
        <v>234</v>
      </c>
    </row>
    <row r="62" spans="1:8" x14ac:dyDescent="0.2">
      <c r="A62" s="5" t="s">
        <v>88</v>
      </c>
      <c r="B62" s="195" t="s">
        <v>234</v>
      </c>
      <c r="C62" s="196" t="s">
        <v>234</v>
      </c>
      <c r="D62" s="196" t="s">
        <v>234</v>
      </c>
      <c r="E62" s="197" t="s">
        <v>234</v>
      </c>
      <c r="F62" s="28" t="s">
        <v>89</v>
      </c>
      <c r="G62" s="198" t="s">
        <v>234</v>
      </c>
      <c r="H62" s="199" t="s">
        <v>234</v>
      </c>
    </row>
    <row r="63" spans="1:8" x14ac:dyDescent="0.2">
      <c r="A63" s="182" t="s">
        <v>234</v>
      </c>
      <c r="B63" s="182" t="s">
        <v>234</v>
      </c>
      <c r="C63" s="183" t="s">
        <v>234</v>
      </c>
      <c r="D63" s="183" t="s">
        <v>234</v>
      </c>
      <c r="E63" s="182" t="s">
        <v>234</v>
      </c>
      <c r="F63" s="182" t="s">
        <v>234</v>
      </c>
      <c r="G63" s="201" t="s">
        <v>234</v>
      </c>
      <c r="H63" s="182" t="s">
        <v>234</v>
      </c>
    </row>
    <row r="64" spans="1:8" ht="28.5" x14ac:dyDescent="0.2">
      <c r="A64" s="150" t="s">
        <v>2</v>
      </c>
      <c r="B64" s="150" t="s">
        <v>93</v>
      </c>
      <c r="C64" s="150" t="s">
        <v>156</v>
      </c>
      <c r="D64" s="36" t="s">
        <v>229</v>
      </c>
      <c r="E64" s="156" t="s">
        <v>160</v>
      </c>
      <c r="F64" s="150" t="s">
        <v>3</v>
      </c>
      <c r="G64" s="150" t="s">
        <v>86</v>
      </c>
      <c r="H64" s="150" t="s">
        <v>4</v>
      </c>
    </row>
    <row r="65" spans="1:8" ht="26.25" customHeight="1" x14ac:dyDescent="0.2">
      <c r="A65" s="150" t="s">
        <v>5</v>
      </c>
      <c r="B65" s="154">
        <v>0.27</v>
      </c>
      <c r="C65" s="156">
        <v>0.3</v>
      </c>
      <c r="D65" s="156">
        <v>0.23039999999999999</v>
      </c>
      <c r="E65" s="156">
        <v>0.25</v>
      </c>
      <c r="F65" s="150" t="s">
        <v>6</v>
      </c>
      <c r="G65" s="152" t="s">
        <v>155</v>
      </c>
      <c r="H65" s="153" t="s">
        <v>73</v>
      </c>
    </row>
    <row r="66" spans="1:8" ht="26.25" customHeight="1" x14ac:dyDescent="0.2">
      <c r="A66" s="150" t="s">
        <v>7</v>
      </c>
      <c r="B66" s="154">
        <v>0.21</v>
      </c>
      <c r="C66" s="156">
        <v>0.23</v>
      </c>
      <c r="D66" s="156">
        <v>0.25940000000000002</v>
      </c>
      <c r="E66" s="156">
        <v>0.23</v>
      </c>
      <c r="F66" s="150" t="s">
        <v>8</v>
      </c>
      <c r="G66" s="152" t="s">
        <v>148</v>
      </c>
      <c r="H66" s="153" t="s">
        <v>74</v>
      </c>
    </row>
    <row r="67" spans="1:8" ht="26.25" customHeight="1" x14ac:dyDescent="0.2">
      <c r="A67" s="150" t="s">
        <v>9</v>
      </c>
      <c r="B67" s="154">
        <v>0.45</v>
      </c>
      <c r="C67" s="149">
        <v>0.45</v>
      </c>
      <c r="D67" s="149">
        <v>0.443</v>
      </c>
      <c r="E67" s="149">
        <v>0.45</v>
      </c>
      <c r="F67" s="150" t="s">
        <v>8</v>
      </c>
      <c r="G67" s="152" t="s">
        <v>85</v>
      </c>
      <c r="H67" s="153" t="s">
        <v>75</v>
      </c>
    </row>
    <row r="68" spans="1:8" ht="28.5" x14ac:dyDescent="0.2">
      <c r="A68" s="150" t="s">
        <v>60</v>
      </c>
      <c r="B68" s="172" t="s">
        <v>234</v>
      </c>
      <c r="C68" s="173" t="s">
        <v>234</v>
      </c>
      <c r="D68" s="173" t="s">
        <v>234</v>
      </c>
      <c r="E68" s="173" t="s">
        <v>234</v>
      </c>
      <c r="F68" s="175" t="s">
        <v>234</v>
      </c>
      <c r="G68" s="172" t="s">
        <v>234</v>
      </c>
      <c r="H68" s="176" t="s">
        <v>234</v>
      </c>
    </row>
    <row r="69" spans="1:8" ht="41.45" customHeight="1" x14ac:dyDescent="0.2">
      <c r="A69" s="153" t="s">
        <v>67</v>
      </c>
      <c r="B69" s="70">
        <v>0.05</v>
      </c>
      <c r="C69" s="156">
        <v>0.1</v>
      </c>
      <c r="D69" s="156">
        <v>6.0100000000000001E-2</v>
      </c>
      <c r="E69" s="156">
        <v>0.1</v>
      </c>
      <c r="F69" s="38" t="s">
        <v>6</v>
      </c>
      <c r="G69" s="37" t="s">
        <v>109</v>
      </c>
      <c r="H69" s="153" t="s">
        <v>76</v>
      </c>
    </row>
    <row r="70" spans="1:8" ht="21" customHeight="1" x14ac:dyDescent="0.2">
      <c r="A70" s="153" t="s">
        <v>68</v>
      </c>
      <c r="B70" s="42">
        <v>7.0000000000000007E-2</v>
      </c>
      <c r="C70" s="156">
        <v>7.0000000000000007E-2</v>
      </c>
      <c r="D70" s="156">
        <v>4.0099999999999997E-2</v>
      </c>
      <c r="E70" s="156">
        <v>7.0000000000000007E-2</v>
      </c>
      <c r="F70" s="38" t="s">
        <v>6</v>
      </c>
      <c r="G70" s="37" t="s">
        <v>106</v>
      </c>
      <c r="H70" s="153" t="s">
        <v>77</v>
      </c>
    </row>
    <row r="71" spans="1:8" ht="21" customHeight="1" x14ac:dyDescent="0.2">
      <c r="A71" s="153" t="s">
        <v>69</v>
      </c>
      <c r="B71" s="70">
        <v>0.05</v>
      </c>
      <c r="C71" s="156">
        <v>0.05</v>
      </c>
      <c r="D71" s="156">
        <v>4.2299999999999997E-2</v>
      </c>
      <c r="E71" s="156">
        <v>0.05</v>
      </c>
      <c r="F71" s="38" t="s">
        <v>6</v>
      </c>
      <c r="G71" s="37" t="s">
        <v>72</v>
      </c>
      <c r="H71" s="153" t="s">
        <v>78</v>
      </c>
    </row>
    <row r="72" spans="1:8" ht="36.75" customHeight="1" x14ac:dyDescent="0.2">
      <c r="A72" s="153" t="s">
        <v>107</v>
      </c>
      <c r="B72" s="70">
        <v>0.05</v>
      </c>
      <c r="C72" s="156">
        <v>0.05</v>
      </c>
      <c r="D72" s="156">
        <v>3.5400000000000001E-2</v>
      </c>
      <c r="E72" s="156">
        <v>0.05</v>
      </c>
      <c r="F72" s="38" t="s">
        <v>6</v>
      </c>
      <c r="G72" s="37" t="s">
        <v>72</v>
      </c>
      <c r="H72" s="153" t="s">
        <v>78</v>
      </c>
    </row>
    <row r="73" spans="1:8" ht="21.75" customHeight="1" x14ac:dyDescent="0.2">
      <c r="A73" s="153" t="s">
        <v>70</v>
      </c>
      <c r="B73" s="70">
        <v>0.15</v>
      </c>
      <c r="C73" s="156">
        <v>0.13500000000000001</v>
      </c>
      <c r="D73" s="156">
        <v>0.18640000000000001</v>
      </c>
      <c r="E73" s="156">
        <v>0.15</v>
      </c>
      <c r="F73" s="150" t="s">
        <v>6</v>
      </c>
      <c r="G73" s="37" t="s">
        <v>126</v>
      </c>
      <c r="H73" s="39" t="s">
        <v>78</v>
      </c>
    </row>
    <row r="74" spans="1:8" ht="21.75" customHeight="1" x14ac:dyDescent="0.2">
      <c r="A74" s="153" t="s">
        <v>71</v>
      </c>
      <c r="B74" s="70">
        <v>0.05</v>
      </c>
      <c r="C74" s="156">
        <v>0.05</v>
      </c>
      <c r="D74" s="156">
        <v>2.8400000000000002E-2</v>
      </c>
      <c r="E74" s="156">
        <v>0.05</v>
      </c>
      <c r="F74" s="150" t="s">
        <v>6</v>
      </c>
      <c r="G74" s="40" t="s">
        <v>72</v>
      </c>
      <c r="H74" s="177" t="s">
        <v>234</v>
      </c>
    </row>
    <row r="75" spans="1:8" ht="21.75" customHeight="1" x14ac:dyDescent="0.2">
      <c r="A75" s="35" t="s">
        <v>10</v>
      </c>
      <c r="B75" s="70">
        <f t="shared" ref="B75" si="2">SUM(B65:B74)</f>
        <v>1.35</v>
      </c>
      <c r="C75" s="59">
        <f t="shared" ref="C75" si="3">SUM(C65:C74)</f>
        <v>1.4350000000000003</v>
      </c>
      <c r="D75" s="59">
        <f>SUM(D65:D74)</f>
        <v>1.3255000000000003</v>
      </c>
      <c r="E75" s="59">
        <f t="shared" ref="E75" si="4">SUM(E65:E74)</f>
        <v>1.4000000000000001</v>
      </c>
      <c r="F75" s="178" t="s">
        <v>234</v>
      </c>
      <c r="G75" s="178" t="s">
        <v>234</v>
      </c>
      <c r="H75" s="179" t="s">
        <v>234</v>
      </c>
    </row>
    <row r="76" spans="1:8" ht="21.75" customHeight="1" x14ac:dyDescent="0.2">
      <c r="A76" s="153" t="s">
        <v>11</v>
      </c>
      <c r="B76" s="43">
        <v>0.16</v>
      </c>
      <c r="C76" s="41">
        <v>0.22</v>
      </c>
      <c r="D76" s="41">
        <v>0.25190000000000001</v>
      </c>
      <c r="E76" s="41">
        <v>0.22</v>
      </c>
      <c r="F76" s="150" t="s">
        <v>8</v>
      </c>
      <c r="G76" s="37" t="s">
        <v>123</v>
      </c>
      <c r="H76" s="153" t="s">
        <v>79</v>
      </c>
    </row>
    <row r="77" spans="1:8" ht="28.5" hidden="1" x14ac:dyDescent="0.2">
      <c r="A77" s="35" t="s">
        <v>112</v>
      </c>
      <c r="B77" s="151">
        <v>2E-3</v>
      </c>
      <c r="C77" s="202" t="s">
        <v>234</v>
      </c>
      <c r="D77" s="202" t="s">
        <v>234</v>
      </c>
      <c r="E77" s="202" t="s">
        <v>234</v>
      </c>
      <c r="F77" s="202" t="s">
        <v>234</v>
      </c>
      <c r="G77" s="202" t="s">
        <v>234</v>
      </c>
      <c r="H77" s="203" t="s">
        <v>234</v>
      </c>
    </row>
    <row r="78" spans="1:8" ht="28.5" x14ac:dyDescent="0.2">
      <c r="A78" s="35" t="s">
        <v>231</v>
      </c>
      <c r="B78" s="182" t="s">
        <v>234</v>
      </c>
      <c r="C78" s="182" t="s">
        <v>234</v>
      </c>
      <c r="D78" s="165">
        <v>2E-3</v>
      </c>
      <c r="E78" s="182" t="s">
        <v>234</v>
      </c>
      <c r="F78" s="182" t="s">
        <v>234</v>
      </c>
      <c r="G78" s="201" t="s">
        <v>234</v>
      </c>
      <c r="H78" s="182" t="s">
        <v>234</v>
      </c>
    </row>
    <row r="79" spans="1:8" x14ac:dyDescent="0.2">
      <c r="C79" s="1"/>
      <c r="D79" s="1"/>
    </row>
    <row r="80" spans="1:8" x14ac:dyDescent="0.2">
      <c r="C80" s="1"/>
      <c r="D80" s="1"/>
    </row>
    <row r="81" spans="1:8" x14ac:dyDescent="0.2">
      <c r="C81" s="1"/>
      <c r="D81" s="1"/>
    </row>
    <row r="82" spans="1:8" x14ac:dyDescent="0.2">
      <c r="C82" s="1"/>
      <c r="D82" s="1"/>
    </row>
    <row r="83" spans="1:8" x14ac:dyDescent="0.2">
      <c r="C83" s="1"/>
      <c r="D83" s="1"/>
    </row>
    <row r="84" spans="1:8" x14ac:dyDescent="0.2">
      <c r="C84" s="1"/>
      <c r="D84" s="1"/>
    </row>
    <row r="85" spans="1:8" x14ac:dyDescent="0.2">
      <c r="C85" s="1"/>
      <c r="D85" s="1"/>
    </row>
    <row r="87" spans="1:8" ht="14.25" customHeight="1" x14ac:dyDescent="0.2">
      <c r="A87" s="30" t="s">
        <v>55</v>
      </c>
      <c r="B87" s="30"/>
      <c r="C87" s="30"/>
      <c r="D87" s="30"/>
      <c r="E87" s="30"/>
      <c r="F87" s="30"/>
      <c r="G87" s="30"/>
      <c r="H87" s="30"/>
    </row>
    <row r="88" spans="1:8" ht="57" x14ac:dyDescent="0.2">
      <c r="A88" s="31" t="s">
        <v>61</v>
      </c>
      <c r="B88" s="31"/>
      <c r="C88" s="34"/>
      <c r="D88" s="34"/>
      <c r="E88" s="31"/>
      <c r="F88" s="31"/>
      <c r="G88" s="31"/>
      <c r="H88" s="31"/>
    </row>
    <row r="89" spans="1:8" x14ac:dyDescent="0.2">
      <c r="A89" s="31"/>
      <c r="B89" s="31"/>
      <c r="C89" s="1"/>
      <c r="D89" s="1"/>
      <c r="E89" s="31"/>
      <c r="F89" s="31"/>
      <c r="G89" s="31"/>
      <c r="H89" s="31"/>
    </row>
    <row r="90" spans="1:8" x14ac:dyDescent="0.2">
      <c r="A90" s="31"/>
      <c r="B90" s="31"/>
      <c r="C90" s="1"/>
      <c r="D90" s="1"/>
      <c r="E90" s="31"/>
      <c r="F90" s="31"/>
      <c r="G90" s="31"/>
      <c r="H90" s="31"/>
    </row>
    <row r="91" spans="1:8" x14ac:dyDescent="0.2">
      <c r="A91" s="31"/>
      <c r="B91" s="31"/>
      <c r="C91" s="1"/>
      <c r="D91" s="1"/>
      <c r="E91" s="31"/>
      <c r="F91" s="31"/>
      <c r="G91" s="31"/>
      <c r="H91" s="31"/>
    </row>
    <row r="92" spans="1:8" x14ac:dyDescent="0.2">
      <c r="A92" s="31"/>
      <c r="B92" s="31"/>
      <c r="C92" s="1"/>
      <c r="D92" s="1"/>
      <c r="E92" s="31"/>
      <c r="F92" s="31"/>
      <c r="G92" s="31"/>
      <c r="H92" s="31"/>
    </row>
    <row r="93" spans="1:8" x14ac:dyDescent="0.2">
      <c r="A93" s="31"/>
      <c r="B93" s="31"/>
      <c r="C93" s="1"/>
      <c r="D93" s="1"/>
      <c r="E93" s="31"/>
      <c r="F93" s="31"/>
      <c r="G93" s="31"/>
      <c r="H93" s="31"/>
    </row>
    <row r="94" spans="1:8" x14ac:dyDescent="0.2">
      <c r="A94" s="31"/>
      <c r="B94" s="31"/>
      <c r="C94" s="1"/>
      <c r="D94" s="1"/>
      <c r="E94" s="31"/>
      <c r="F94" s="31"/>
      <c r="G94" s="31"/>
      <c r="H94" s="31"/>
    </row>
    <row r="95" spans="1:8" x14ac:dyDescent="0.2">
      <c r="A95" s="31"/>
      <c r="B95" s="31"/>
      <c r="C95" s="1"/>
      <c r="D95" s="1"/>
      <c r="E95" s="31"/>
      <c r="F95" s="31"/>
      <c r="G95" s="31"/>
      <c r="H95" s="31"/>
    </row>
    <row r="96" spans="1:8" x14ac:dyDescent="0.2">
      <c r="A96" s="31"/>
      <c r="B96" s="31"/>
      <c r="C96" s="1"/>
      <c r="D96" s="1"/>
      <c r="E96" s="31"/>
      <c r="F96" s="31"/>
      <c r="G96" s="31"/>
      <c r="H96" s="31"/>
    </row>
    <row r="97" spans="1:8" x14ac:dyDescent="0.2">
      <c r="A97" s="31"/>
      <c r="B97" s="31"/>
      <c r="C97" s="1"/>
      <c r="D97" s="1"/>
      <c r="E97" s="31"/>
      <c r="F97" s="31"/>
      <c r="G97" s="31"/>
      <c r="H97" s="31"/>
    </row>
    <row r="98" spans="1:8" x14ac:dyDescent="0.2">
      <c r="A98" s="31"/>
      <c r="B98" s="31"/>
      <c r="C98" s="1"/>
      <c r="D98" s="1"/>
      <c r="E98" s="31"/>
      <c r="F98" s="31"/>
      <c r="G98" s="31"/>
      <c r="H98" s="31"/>
    </row>
    <row r="99" spans="1:8" x14ac:dyDescent="0.2">
      <c r="A99" s="31"/>
      <c r="B99" s="31"/>
      <c r="C99" s="1"/>
      <c r="D99" s="1"/>
      <c r="E99" s="31"/>
      <c r="F99" s="31"/>
      <c r="G99" s="31"/>
      <c r="H99" s="31"/>
    </row>
    <row r="100" spans="1:8" x14ac:dyDescent="0.2">
      <c r="A100" s="31"/>
      <c r="B100" s="31"/>
      <c r="C100" s="1"/>
      <c r="D100" s="1"/>
      <c r="E100" s="31"/>
      <c r="F100" s="31"/>
      <c r="G100" s="31"/>
      <c r="H100" s="31"/>
    </row>
    <row r="101" spans="1:8" x14ac:dyDescent="0.2">
      <c r="A101" s="31"/>
      <c r="B101" s="31"/>
      <c r="C101" s="1"/>
      <c r="D101" s="1"/>
      <c r="E101" s="31"/>
      <c r="F101" s="31"/>
      <c r="G101" s="31"/>
      <c r="H101" s="31"/>
    </row>
    <row r="102" spans="1:8" x14ac:dyDescent="0.2">
      <c r="A102" s="31"/>
      <c r="B102" s="31"/>
      <c r="C102" s="1"/>
      <c r="D102" s="1"/>
      <c r="E102" s="31"/>
      <c r="F102" s="31"/>
      <c r="G102" s="31"/>
      <c r="H102" s="31"/>
    </row>
    <row r="103" spans="1:8" x14ac:dyDescent="0.2">
      <c r="A103" s="31"/>
      <c r="B103" s="31"/>
      <c r="C103" s="1"/>
      <c r="D103" s="1"/>
      <c r="E103" s="31"/>
      <c r="F103" s="31"/>
      <c r="G103" s="31"/>
      <c r="H103" s="31"/>
    </row>
    <row r="104" spans="1:8" x14ac:dyDescent="0.2">
      <c r="A104" s="31"/>
      <c r="B104" s="31"/>
      <c r="C104" s="1"/>
      <c r="D104" s="1"/>
      <c r="E104" s="31"/>
      <c r="F104" s="31"/>
      <c r="G104" s="31"/>
      <c r="H104" s="31"/>
    </row>
    <row r="105" spans="1:8" x14ac:dyDescent="0.2">
      <c r="C105" s="1"/>
      <c r="D105" s="1"/>
    </row>
    <row r="106" spans="1:8" x14ac:dyDescent="0.2">
      <c r="C106" s="1"/>
      <c r="D106" s="1"/>
    </row>
    <row r="107" spans="1:8" x14ac:dyDescent="0.2">
      <c r="C107" s="1"/>
      <c r="D107" s="1"/>
    </row>
    <row r="108" spans="1:8" x14ac:dyDescent="0.2">
      <c r="C108" s="1"/>
      <c r="D108" s="1"/>
    </row>
    <row r="109" spans="1:8" x14ac:dyDescent="0.2">
      <c r="C109" s="1"/>
      <c r="D109" s="1"/>
    </row>
    <row r="110" spans="1:8" x14ac:dyDescent="0.2">
      <c r="C110" s="1"/>
      <c r="D110" s="1"/>
    </row>
    <row r="111" spans="1:8" x14ac:dyDescent="0.2">
      <c r="C111" s="1"/>
      <c r="D111" s="1"/>
    </row>
    <row r="112" spans="1:8"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9:9" x14ac:dyDescent="0.2">
      <c r="I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A1:AZ10000"/>
  <sheetViews>
    <sheetView rightToLeft="1" zoomScale="85" zoomScaleNormal="85" workbookViewId="0">
      <selection activeCell="I6" sqref="I6:I174"/>
    </sheetView>
  </sheetViews>
  <sheetFormatPr defaultColWidth="0" defaultRowHeight="12.75" zeroHeight="1" x14ac:dyDescent="0.2"/>
  <cols>
    <col min="1" max="1" width="26.625" style="112" customWidth="1"/>
    <col min="2" max="2" width="20.25" style="62" customWidth="1"/>
    <col min="3" max="3" width="17.75" style="62" customWidth="1"/>
    <col min="4" max="4" width="23.875" style="62" customWidth="1"/>
    <col min="5" max="5" width="23.125" style="62" customWidth="1"/>
    <col min="6" max="6" width="10.125" style="62" customWidth="1"/>
    <col min="7" max="7" width="23" style="62" customWidth="1"/>
    <col min="8" max="8" width="10" style="62" customWidth="1"/>
    <col min="9" max="9" width="25.375" style="62" customWidth="1"/>
    <col min="10" max="52" width="0" style="62" hidden="1" customWidth="1"/>
    <col min="53" max="16384" width="9" style="62" hidden="1"/>
  </cols>
  <sheetData>
    <row r="1" spans="1:22" ht="19.5" x14ac:dyDescent="0.2">
      <c r="A1" s="281" t="s">
        <v>228</v>
      </c>
      <c r="B1" s="281"/>
      <c r="C1" s="281"/>
      <c r="D1" s="281"/>
      <c r="E1" s="281"/>
      <c r="F1" s="281"/>
      <c r="G1" s="281"/>
      <c r="H1" s="281"/>
    </row>
    <row r="2" spans="1:22" ht="19.5" x14ac:dyDescent="0.2">
      <c r="A2" s="281" t="s">
        <v>163</v>
      </c>
      <c r="B2" s="281"/>
      <c r="C2" s="281"/>
      <c r="D2" s="281"/>
      <c r="E2" s="281"/>
      <c r="F2" s="281"/>
      <c r="G2" s="281"/>
      <c r="H2" s="281"/>
    </row>
    <row r="3" spans="1:22" ht="13.5" thickBot="1" x14ac:dyDescent="0.25"/>
    <row r="4" spans="1:22" ht="13.5" thickBot="1" x14ac:dyDescent="0.25">
      <c r="A4" s="113" t="s">
        <v>23</v>
      </c>
      <c r="B4" s="302" t="s">
        <v>230</v>
      </c>
      <c r="C4" s="303"/>
      <c r="D4" s="304"/>
    </row>
    <row r="5" spans="1:22" ht="13.5" thickBot="1" x14ac:dyDescent="0.25">
      <c r="A5" s="204" t="s">
        <v>164</v>
      </c>
      <c r="B5" s="205" t="s">
        <v>165</v>
      </c>
      <c r="C5" s="206" t="s">
        <v>166</v>
      </c>
      <c r="D5" s="207" t="s">
        <v>167</v>
      </c>
      <c r="E5" s="205" t="s">
        <v>168</v>
      </c>
      <c r="F5" s="208" t="s">
        <v>169</v>
      </c>
      <c r="G5" s="206" t="s">
        <v>170</v>
      </c>
      <c r="H5" s="216" t="s">
        <v>234</v>
      </c>
      <c r="I5" s="209" t="s">
        <v>171</v>
      </c>
      <c r="L5" s="291" t="s">
        <v>172</v>
      </c>
      <c r="M5" s="292"/>
      <c r="N5" s="292"/>
      <c r="O5" s="292"/>
      <c r="P5" s="292"/>
      <c r="Q5" s="292"/>
      <c r="R5" s="292"/>
      <c r="S5" s="292"/>
      <c r="T5" s="292"/>
      <c r="U5" s="292"/>
      <c r="V5" s="293"/>
    </row>
    <row r="6" spans="1:22" ht="25.5" x14ac:dyDescent="0.2">
      <c r="A6" s="119" t="s">
        <v>173</v>
      </c>
      <c r="B6" s="120">
        <v>1.026</v>
      </c>
      <c r="C6" s="121">
        <v>1.0016</v>
      </c>
      <c r="D6" s="122">
        <v>0.98770000000000002</v>
      </c>
      <c r="E6" s="123">
        <v>0.99</v>
      </c>
      <c r="F6" s="124" t="s">
        <v>174</v>
      </c>
      <c r="G6" s="125">
        <f>E6+6%</f>
        <v>1.05</v>
      </c>
      <c r="H6" s="125">
        <f>E6-6%</f>
        <v>0.92999999999999994</v>
      </c>
      <c r="I6" s="126" t="s">
        <v>130</v>
      </c>
      <c r="J6" s="127">
        <v>0.06</v>
      </c>
      <c r="L6" s="285" t="s">
        <v>62</v>
      </c>
      <c r="M6" s="297"/>
      <c r="N6" s="297"/>
      <c r="O6" s="297"/>
      <c r="P6" s="297"/>
      <c r="Q6" s="297"/>
      <c r="R6" s="297"/>
      <c r="S6" s="297"/>
      <c r="T6" s="297"/>
      <c r="U6" s="297"/>
      <c r="V6" s="298"/>
    </row>
    <row r="7" spans="1:22" x14ac:dyDescent="0.2">
      <c r="A7" s="128" t="s">
        <v>175</v>
      </c>
      <c r="B7" s="120">
        <v>0.28370000000000001</v>
      </c>
      <c r="C7" s="121">
        <v>0.29570000000000002</v>
      </c>
      <c r="D7" s="122">
        <v>0.31690000000000002</v>
      </c>
      <c r="E7" s="123">
        <v>0.3</v>
      </c>
      <c r="F7" s="124" t="s">
        <v>176</v>
      </c>
      <c r="G7" s="125">
        <f>E7+5%</f>
        <v>0.35</v>
      </c>
      <c r="H7" s="125">
        <f>E7-5%</f>
        <v>0.25</v>
      </c>
      <c r="I7" s="129" t="s">
        <v>73</v>
      </c>
      <c r="J7" s="127">
        <v>0.05</v>
      </c>
      <c r="L7" s="296"/>
      <c r="M7" s="297"/>
      <c r="N7" s="297"/>
      <c r="O7" s="297"/>
      <c r="P7" s="297"/>
      <c r="Q7" s="297"/>
      <c r="R7" s="297"/>
      <c r="S7" s="297"/>
      <c r="T7" s="297"/>
      <c r="U7" s="297"/>
      <c r="V7" s="298"/>
    </row>
    <row r="8" spans="1:22" ht="25.5" x14ac:dyDescent="0.2">
      <c r="A8" s="119" t="s">
        <v>177</v>
      </c>
      <c r="B8" s="120">
        <v>4.5999999999999999E-2</v>
      </c>
      <c r="C8" s="121">
        <v>4.0399999999999998E-2</v>
      </c>
      <c r="D8" s="122">
        <v>4.87E-2</v>
      </c>
      <c r="E8" s="123">
        <v>0.06</v>
      </c>
      <c r="F8" s="124" t="s">
        <v>174</v>
      </c>
      <c r="G8" s="125">
        <f t="shared" ref="G8:G16" si="0">E8+6%</f>
        <v>0.12</v>
      </c>
      <c r="H8" s="125">
        <f t="shared" ref="H8:H16" si="1">E8-6%</f>
        <v>0</v>
      </c>
      <c r="I8" s="129" t="s">
        <v>74</v>
      </c>
      <c r="J8" s="127">
        <v>0.06</v>
      </c>
      <c r="L8" s="296"/>
      <c r="M8" s="297"/>
      <c r="N8" s="297"/>
      <c r="O8" s="297"/>
      <c r="P8" s="297"/>
      <c r="Q8" s="297"/>
      <c r="R8" s="297"/>
      <c r="S8" s="297"/>
      <c r="T8" s="297"/>
      <c r="U8" s="297"/>
      <c r="V8" s="298"/>
    </row>
    <row r="9" spans="1:22" ht="25.5" x14ac:dyDescent="0.2">
      <c r="A9" s="119" t="s">
        <v>67</v>
      </c>
      <c r="B9" s="120">
        <v>8.7300000000000003E-2</v>
      </c>
      <c r="C9" s="121">
        <v>6.5699999999999995E-2</v>
      </c>
      <c r="D9" s="122">
        <v>5.1299999999999998E-2</v>
      </c>
      <c r="E9" s="123">
        <v>7.0000000000000007E-2</v>
      </c>
      <c r="F9" s="124" t="s">
        <v>176</v>
      </c>
      <c r="G9" s="125">
        <f t="shared" ref="G9:G10" si="2">E9+5%</f>
        <v>0.12000000000000001</v>
      </c>
      <c r="H9" s="125">
        <f t="shared" ref="H9:H10" si="3">E9-5%</f>
        <v>2.0000000000000004E-2</v>
      </c>
      <c r="I9" s="126" t="s">
        <v>76</v>
      </c>
      <c r="J9" s="127">
        <v>0.05</v>
      </c>
      <c r="L9" s="296"/>
      <c r="M9" s="297"/>
      <c r="N9" s="297"/>
      <c r="O9" s="297"/>
      <c r="P9" s="297"/>
      <c r="Q9" s="297"/>
      <c r="R9" s="297"/>
      <c r="S9" s="297"/>
      <c r="T9" s="297"/>
      <c r="U9" s="297"/>
      <c r="V9" s="298"/>
    </row>
    <row r="10" spans="1:22" x14ac:dyDescent="0.2">
      <c r="A10" s="119" t="s">
        <v>68</v>
      </c>
      <c r="B10" s="120">
        <v>4.6999999999999993E-3</v>
      </c>
      <c r="C10" s="121">
        <v>3.5999999999999999E-3</v>
      </c>
      <c r="D10" s="122">
        <v>2.5000000000000001E-3</v>
      </c>
      <c r="E10" s="123">
        <v>0.05</v>
      </c>
      <c r="F10" s="124" t="s">
        <v>176</v>
      </c>
      <c r="G10" s="125">
        <f t="shared" si="2"/>
        <v>0.1</v>
      </c>
      <c r="H10" s="125">
        <f t="shared" si="3"/>
        <v>0</v>
      </c>
      <c r="I10" s="129" t="s">
        <v>77</v>
      </c>
      <c r="J10" s="127">
        <v>0.05</v>
      </c>
      <c r="L10" s="296"/>
      <c r="M10" s="297"/>
      <c r="N10" s="297"/>
      <c r="O10" s="297"/>
      <c r="P10" s="297"/>
      <c r="Q10" s="297"/>
      <c r="R10" s="297"/>
      <c r="S10" s="297"/>
      <c r="T10" s="297"/>
      <c r="U10" s="297"/>
      <c r="V10" s="298"/>
    </row>
    <row r="11" spans="1:22" x14ac:dyDescent="0.2">
      <c r="A11" s="128" t="s">
        <v>69</v>
      </c>
      <c r="B11" s="120">
        <v>0</v>
      </c>
      <c r="C11" s="121">
        <v>5.7000000000000002E-3</v>
      </c>
      <c r="D11" s="122">
        <v>3.0999999999999999E-3</v>
      </c>
      <c r="E11" s="123">
        <v>0.05</v>
      </c>
      <c r="F11" s="124" t="s">
        <v>176</v>
      </c>
      <c r="G11" s="125">
        <f>E11+5%</f>
        <v>0.1</v>
      </c>
      <c r="H11" s="125">
        <f>E11-5%</f>
        <v>0</v>
      </c>
      <c r="I11" s="129" t="s">
        <v>78</v>
      </c>
      <c r="J11" s="127">
        <v>0.05</v>
      </c>
      <c r="L11" s="296"/>
      <c r="M11" s="297"/>
      <c r="N11" s="297"/>
      <c r="O11" s="297"/>
      <c r="P11" s="297"/>
      <c r="Q11" s="297"/>
      <c r="R11" s="297"/>
      <c r="S11" s="297"/>
      <c r="T11" s="297"/>
      <c r="U11" s="297"/>
      <c r="V11" s="298"/>
    </row>
    <row r="12" spans="1:22" x14ac:dyDescent="0.2">
      <c r="A12" s="128" t="s">
        <v>107</v>
      </c>
      <c r="B12" s="120">
        <v>5.3400000000000003E-2</v>
      </c>
      <c r="C12" s="121">
        <v>5.0599999999999999E-2</v>
      </c>
      <c r="D12" s="122">
        <v>6.4399999999999999E-2</v>
      </c>
      <c r="E12" s="123">
        <v>0.05</v>
      </c>
      <c r="F12" s="124" t="s">
        <v>176</v>
      </c>
      <c r="G12" s="125">
        <f>E12+5%</f>
        <v>0.1</v>
      </c>
      <c r="H12" s="125">
        <f>E12-5%</f>
        <v>0</v>
      </c>
      <c r="I12" s="129" t="s">
        <v>78</v>
      </c>
      <c r="J12" s="127">
        <v>0.05</v>
      </c>
      <c r="L12" s="296"/>
      <c r="M12" s="297"/>
      <c r="N12" s="297"/>
      <c r="O12" s="297"/>
      <c r="P12" s="297"/>
      <c r="Q12" s="297"/>
      <c r="R12" s="297"/>
      <c r="S12" s="297"/>
      <c r="T12" s="297"/>
      <c r="U12" s="297"/>
      <c r="V12" s="298"/>
    </row>
    <row r="13" spans="1:22" x14ac:dyDescent="0.2">
      <c r="A13" s="128" t="s">
        <v>70</v>
      </c>
      <c r="B13" s="120">
        <v>0.1487</v>
      </c>
      <c r="C13" s="121">
        <v>0.16639999999999999</v>
      </c>
      <c r="D13" s="122">
        <v>0.16850000000000001</v>
      </c>
      <c r="E13" s="123">
        <v>0.15</v>
      </c>
      <c r="F13" s="124" t="s">
        <v>176</v>
      </c>
      <c r="G13" s="125">
        <f>E13+5%</f>
        <v>0.2</v>
      </c>
      <c r="H13" s="125">
        <f>E13-5%</f>
        <v>9.9999999999999992E-2</v>
      </c>
      <c r="I13" s="129" t="s">
        <v>78</v>
      </c>
      <c r="J13" s="127">
        <v>0.05</v>
      </c>
      <c r="L13" s="296"/>
      <c r="M13" s="297"/>
      <c r="N13" s="297"/>
      <c r="O13" s="297"/>
      <c r="P13" s="297"/>
      <c r="Q13" s="297"/>
      <c r="R13" s="297"/>
      <c r="S13" s="297"/>
      <c r="T13" s="297"/>
      <c r="U13" s="297"/>
      <c r="V13" s="298"/>
    </row>
    <row r="14" spans="1:22" x14ac:dyDescent="0.2">
      <c r="A14" s="128" t="s">
        <v>71</v>
      </c>
      <c r="B14" s="120">
        <v>1.6299999999999999E-2</v>
      </c>
      <c r="C14" s="121">
        <v>1.54E-2</v>
      </c>
      <c r="D14" s="122">
        <v>1.6899999999999998E-2</v>
      </c>
      <c r="E14" s="123">
        <v>0.05</v>
      </c>
      <c r="F14" s="124" t="s">
        <v>176</v>
      </c>
      <c r="G14" s="125">
        <f t="shared" ref="G14" si="4">E14+5%</f>
        <v>0.1</v>
      </c>
      <c r="H14" s="125">
        <f t="shared" ref="H14" si="5">E14-5%</f>
        <v>0</v>
      </c>
      <c r="I14" s="217" t="s">
        <v>234</v>
      </c>
      <c r="J14" s="127">
        <v>0.05</v>
      </c>
      <c r="L14" s="296"/>
      <c r="M14" s="297"/>
      <c r="N14" s="297"/>
      <c r="O14" s="297"/>
      <c r="P14" s="297"/>
      <c r="Q14" s="297"/>
      <c r="R14" s="297"/>
      <c r="S14" s="297"/>
      <c r="T14" s="297"/>
      <c r="U14" s="297"/>
      <c r="V14" s="298"/>
    </row>
    <row r="15" spans="1:22" x14ac:dyDescent="0.2">
      <c r="A15" s="128" t="s">
        <v>178</v>
      </c>
      <c r="B15" s="130">
        <f>SUM(B6:B14)</f>
        <v>1.6661000000000001</v>
      </c>
      <c r="C15" s="131">
        <f>SUM(C6:C14)</f>
        <v>1.6451000000000002</v>
      </c>
      <c r="D15" s="132">
        <f>SUM(D6:D14)</f>
        <v>1.66</v>
      </c>
      <c r="E15" s="133">
        <v>1.8000000000000003</v>
      </c>
      <c r="F15" s="218" t="s">
        <v>234</v>
      </c>
      <c r="G15" s="218" t="s">
        <v>234</v>
      </c>
      <c r="H15" s="218" t="s">
        <v>234</v>
      </c>
      <c r="I15" s="217" t="s">
        <v>234</v>
      </c>
      <c r="L15" s="296"/>
      <c r="M15" s="297"/>
      <c r="N15" s="297"/>
      <c r="O15" s="297"/>
      <c r="P15" s="297"/>
      <c r="Q15" s="297"/>
      <c r="R15" s="297"/>
      <c r="S15" s="297"/>
      <c r="T15" s="297"/>
      <c r="U15" s="297"/>
      <c r="V15" s="298"/>
    </row>
    <row r="16" spans="1:22" ht="13.5" thickBot="1" x14ac:dyDescent="0.25">
      <c r="A16" s="134" t="s">
        <v>179</v>
      </c>
      <c r="B16" s="135">
        <v>0.34429999999999999</v>
      </c>
      <c r="C16" s="136">
        <v>0.28389999999999999</v>
      </c>
      <c r="D16" s="137">
        <v>0.28289999999999998</v>
      </c>
      <c r="E16" s="138">
        <v>0.3</v>
      </c>
      <c r="F16" s="139" t="s">
        <v>174</v>
      </c>
      <c r="G16" s="140">
        <f t="shared" si="0"/>
        <v>0.36</v>
      </c>
      <c r="H16" s="140">
        <f t="shared" si="1"/>
        <v>0.24</v>
      </c>
      <c r="I16" s="141" t="s">
        <v>79</v>
      </c>
      <c r="J16" s="127">
        <v>0.06</v>
      </c>
      <c r="L16" s="299"/>
      <c r="M16" s="300"/>
      <c r="N16" s="300"/>
      <c r="O16" s="300"/>
      <c r="P16" s="300"/>
      <c r="Q16" s="300"/>
      <c r="R16" s="300"/>
      <c r="S16" s="300"/>
      <c r="T16" s="300"/>
      <c r="U16" s="300"/>
      <c r="V16" s="301"/>
    </row>
    <row r="17" spans="1:22" hidden="1" x14ac:dyDescent="0.2">
      <c r="A17" s="142" t="s">
        <v>112</v>
      </c>
      <c r="B17" s="219" t="s">
        <v>234</v>
      </c>
      <c r="C17" s="219" t="s">
        <v>234</v>
      </c>
      <c r="D17" s="219" t="s">
        <v>234</v>
      </c>
      <c r="E17" s="219" t="s">
        <v>234</v>
      </c>
      <c r="F17" s="220" t="s">
        <v>234</v>
      </c>
      <c r="G17" s="221" t="s">
        <v>234</v>
      </c>
      <c r="H17" s="221" t="s">
        <v>234</v>
      </c>
      <c r="I17" s="221" t="s">
        <v>234</v>
      </c>
    </row>
    <row r="18" spans="1:22" ht="28.5" x14ac:dyDescent="0.2">
      <c r="A18" s="35" t="s">
        <v>231</v>
      </c>
      <c r="B18" s="168">
        <v>2E-3</v>
      </c>
      <c r="C18" s="168">
        <v>2E-3</v>
      </c>
      <c r="D18" s="168">
        <v>1.5E-3</v>
      </c>
      <c r="E18" s="222" t="s">
        <v>234</v>
      </c>
      <c r="F18" s="222" t="s">
        <v>234</v>
      </c>
      <c r="G18" s="222" t="s">
        <v>234</v>
      </c>
      <c r="H18" s="222" t="s">
        <v>234</v>
      </c>
      <c r="I18" s="222" t="s">
        <v>234</v>
      </c>
    </row>
    <row r="19" spans="1:22" ht="13.5" thickBot="1" x14ac:dyDescent="0.25">
      <c r="A19" s="223" t="s">
        <v>234</v>
      </c>
      <c r="B19" s="222" t="s">
        <v>234</v>
      </c>
      <c r="C19" s="222" t="s">
        <v>234</v>
      </c>
      <c r="D19" s="222" t="s">
        <v>234</v>
      </c>
      <c r="E19" s="222" t="s">
        <v>234</v>
      </c>
      <c r="F19" s="222" t="s">
        <v>234</v>
      </c>
      <c r="G19" s="222" t="s">
        <v>234</v>
      </c>
      <c r="H19" s="222" t="s">
        <v>234</v>
      </c>
      <c r="I19" s="222" t="s">
        <v>234</v>
      </c>
    </row>
    <row r="20" spans="1:22" ht="13.5" thickBot="1" x14ac:dyDescent="0.25">
      <c r="A20" s="113" t="s">
        <v>63</v>
      </c>
      <c r="B20" s="157" t="s">
        <v>230</v>
      </c>
      <c r="C20" s="224" t="s">
        <v>234</v>
      </c>
      <c r="D20" s="225" t="s">
        <v>234</v>
      </c>
      <c r="E20" s="222" t="s">
        <v>234</v>
      </c>
      <c r="F20" s="222" t="s">
        <v>234</v>
      </c>
      <c r="G20" s="222" t="s">
        <v>234</v>
      </c>
      <c r="H20" s="222" t="s">
        <v>234</v>
      </c>
      <c r="I20" s="222" t="s">
        <v>234</v>
      </c>
    </row>
    <row r="21" spans="1:22" ht="26.25" thickBot="1" x14ac:dyDescent="0.25">
      <c r="A21" s="114" t="s">
        <v>164</v>
      </c>
      <c r="B21" s="115" t="s">
        <v>180</v>
      </c>
      <c r="C21" s="158" t="s">
        <v>181</v>
      </c>
      <c r="D21" s="116" t="s">
        <v>182</v>
      </c>
      <c r="E21" s="115" t="s">
        <v>168</v>
      </c>
      <c r="F21" s="117" t="s">
        <v>169</v>
      </c>
      <c r="G21" s="158" t="s">
        <v>170</v>
      </c>
      <c r="H21" s="226" t="s">
        <v>234</v>
      </c>
      <c r="I21" s="118" t="s">
        <v>171</v>
      </c>
      <c r="L21" s="291" t="s">
        <v>172</v>
      </c>
      <c r="M21" s="292"/>
      <c r="N21" s="292"/>
      <c r="O21" s="292"/>
      <c r="P21" s="292"/>
      <c r="Q21" s="292"/>
      <c r="R21" s="292"/>
      <c r="S21" s="292"/>
      <c r="T21" s="292"/>
      <c r="U21" s="292"/>
      <c r="V21" s="293"/>
    </row>
    <row r="22" spans="1:22" ht="25.5" x14ac:dyDescent="0.2">
      <c r="A22" s="119" t="s">
        <v>173</v>
      </c>
      <c r="B22" s="120">
        <v>0.24129999999999999</v>
      </c>
      <c r="C22" s="121">
        <v>0.23949999999999999</v>
      </c>
      <c r="D22" s="122">
        <v>0.24</v>
      </c>
      <c r="E22" s="123">
        <v>0.19</v>
      </c>
      <c r="F22" s="124" t="s">
        <v>174</v>
      </c>
      <c r="G22" s="125">
        <f>E22+6%</f>
        <v>0.25</v>
      </c>
      <c r="H22" s="125">
        <f>E22-6%</f>
        <v>0.13</v>
      </c>
      <c r="I22" s="126" t="s">
        <v>130</v>
      </c>
      <c r="J22" s="127">
        <v>0.06</v>
      </c>
      <c r="L22" s="285" t="s">
        <v>64</v>
      </c>
      <c r="M22" s="297"/>
      <c r="N22" s="297"/>
      <c r="O22" s="297"/>
      <c r="P22" s="297"/>
      <c r="Q22" s="297"/>
      <c r="R22" s="297"/>
      <c r="S22" s="297"/>
      <c r="T22" s="297"/>
      <c r="U22" s="297"/>
      <c r="V22" s="298"/>
    </row>
    <row r="23" spans="1:22" x14ac:dyDescent="0.2">
      <c r="A23" s="128" t="s">
        <v>175</v>
      </c>
      <c r="B23" s="120">
        <v>0.22189999999999999</v>
      </c>
      <c r="C23" s="121">
        <v>0.2702</v>
      </c>
      <c r="D23" s="122">
        <v>0.25519999999999998</v>
      </c>
      <c r="E23" s="123">
        <v>0.25</v>
      </c>
      <c r="F23" s="124" t="s">
        <v>176</v>
      </c>
      <c r="G23" s="125">
        <f>E23+5%</f>
        <v>0.3</v>
      </c>
      <c r="H23" s="125">
        <f>E23-5%</f>
        <v>0.2</v>
      </c>
      <c r="I23" s="129" t="s">
        <v>73</v>
      </c>
      <c r="J23" s="127">
        <v>0.05</v>
      </c>
      <c r="L23" s="296"/>
      <c r="M23" s="297"/>
      <c r="N23" s="297"/>
      <c r="O23" s="297"/>
      <c r="P23" s="297"/>
      <c r="Q23" s="297"/>
      <c r="R23" s="297"/>
      <c r="S23" s="297"/>
      <c r="T23" s="297"/>
      <c r="U23" s="297"/>
      <c r="V23" s="298"/>
    </row>
    <row r="24" spans="1:22" ht="25.5" x14ac:dyDescent="0.2">
      <c r="A24" s="119" t="s">
        <v>177</v>
      </c>
      <c r="B24" s="120">
        <v>0.39340000000000003</v>
      </c>
      <c r="C24" s="121">
        <v>0.37230000000000002</v>
      </c>
      <c r="D24" s="122">
        <v>0.41070000000000001</v>
      </c>
      <c r="E24" s="123">
        <v>0.39</v>
      </c>
      <c r="F24" s="124" t="s">
        <v>174</v>
      </c>
      <c r="G24" s="125">
        <f t="shared" ref="G24" si="6">E24+6%</f>
        <v>0.45</v>
      </c>
      <c r="H24" s="125">
        <f t="shared" ref="H24" si="7">E24-6%</f>
        <v>0.33</v>
      </c>
      <c r="I24" s="129" t="s">
        <v>74</v>
      </c>
      <c r="J24" s="127">
        <v>0.06</v>
      </c>
      <c r="L24" s="296"/>
      <c r="M24" s="297"/>
      <c r="N24" s="297"/>
      <c r="O24" s="297"/>
      <c r="P24" s="297"/>
      <c r="Q24" s="297"/>
      <c r="R24" s="297"/>
      <c r="S24" s="297"/>
      <c r="T24" s="297"/>
      <c r="U24" s="297"/>
      <c r="V24" s="298"/>
    </row>
    <row r="25" spans="1:22" ht="25.5" x14ac:dyDescent="0.2">
      <c r="A25" s="119" t="s">
        <v>67</v>
      </c>
      <c r="B25" s="120">
        <v>6.7299999999999999E-2</v>
      </c>
      <c r="C25" s="121">
        <v>4.9200000000000001E-2</v>
      </c>
      <c r="D25" s="122">
        <v>4.8399999999999999E-2</v>
      </c>
      <c r="E25" s="123">
        <v>0.05</v>
      </c>
      <c r="F25" s="124" t="s">
        <v>176</v>
      </c>
      <c r="G25" s="125">
        <f t="shared" ref="G25:G26" si="8">E25+5%</f>
        <v>0.1</v>
      </c>
      <c r="H25" s="125">
        <f t="shared" ref="H25:H26" si="9">E25-5%</f>
        <v>0</v>
      </c>
      <c r="I25" s="126" t="s">
        <v>76</v>
      </c>
      <c r="J25" s="127">
        <v>0.05</v>
      </c>
      <c r="L25" s="296"/>
      <c r="M25" s="297"/>
      <c r="N25" s="297"/>
      <c r="O25" s="297"/>
      <c r="P25" s="297"/>
      <c r="Q25" s="297"/>
      <c r="R25" s="297"/>
      <c r="S25" s="297"/>
      <c r="T25" s="297"/>
      <c r="U25" s="297"/>
      <c r="V25" s="298"/>
    </row>
    <row r="26" spans="1:22" x14ac:dyDescent="0.2">
      <c r="A26" s="119" t="s">
        <v>68</v>
      </c>
      <c r="B26" s="120">
        <v>4.3200000000000002E-2</v>
      </c>
      <c r="C26" s="121">
        <v>0.03</v>
      </c>
      <c r="D26" s="122">
        <v>3.8300000000000001E-2</v>
      </c>
      <c r="E26" s="123">
        <v>0.05</v>
      </c>
      <c r="F26" s="124" t="s">
        <v>176</v>
      </c>
      <c r="G26" s="125">
        <f t="shared" si="8"/>
        <v>0.1</v>
      </c>
      <c r="H26" s="125">
        <f t="shared" si="9"/>
        <v>0</v>
      </c>
      <c r="I26" s="129" t="s">
        <v>77</v>
      </c>
      <c r="J26" s="127">
        <v>0.05</v>
      </c>
      <c r="L26" s="296"/>
      <c r="M26" s="297"/>
      <c r="N26" s="297"/>
      <c r="O26" s="297"/>
      <c r="P26" s="297"/>
      <c r="Q26" s="297"/>
      <c r="R26" s="297"/>
      <c r="S26" s="297"/>
      <c r="T26" s="297"/>
      <c r="U26" s="297"/>
      <c r="V26" s="298"/>
    </row>
    <row r="27" spans="1:22" x14ac:dyDescent="0.2">
      <c r="A27" s="128" t="s">
        <v>69</v>
      </c>
      <c r="B27" s="120">
        <v>0</v>
      </c>
      <c r="C27" s="121">
        <v>0</v>
      </c>
      <c r="D27" s="122">
        <v>0</v>
      </c>
      <c r="E27" s="123">
        <v>0.05</v>
      </c>
      <c r="F27" s="124" t="s">
        <v>176</v>
      </c>
      <c r="G27" s="125">
        <f>E27+5%</f>
        <v>0.1</v>
      </c>
      <c r="H27" s="125">
        <f>E27-5%</f>
        <v>0</v>
      </c>
      <c r="I27" s="129" t="s">
        <v>78</v>
      </c>
      <c r="J27" s="127">
        <v>0.05</v>
      </c>
      <c r="L27" s="296"/>
      <c r="M27" s="297"/>
      <c r="N27" s="297"/>
      <c r="O27" s="297"/>
      <c r="P27" s="297"/>
      <c r="Q27" s="297"/>
      <c r="R27" s="297"/>
      <c r="S27" s="297"/>
      <c r="T27" s="297"/>
      <c r="U27" s="297"/>
      <c r="V27" s="298"/>
    </row>
    <row r="28" spans="1:22" x14ac:dyDescent="0.2">
      <c r="A28" s="128" t="s">
        <v>107</v>
      </c>
      <c r="B28" s="120">
        <v>1.9800000000000002E-2</v>
      </c>
      <c r="C28" s="121">
        <v>1.46E-2</v>
      </c>
      <c r="D28" s="122">
        <v>3.2599999999999997E-2</v>
      </c>
      <c r="E28" s="123">
        <v>0.05</v>
      </c>
      <c r="F28" s="124" t="s">
        <v>176</v>
      </c>
      <c r="G28" s="125">
        <f>E28+5%</f>
        <v>0.1</v>
      </c>
      <c r="H28" s="125">
        <f>E28-5%</f>
        <v>0</v>
      </c>
      <c r="I28" s="129" t="s">
        <v>78</v>
      </c>
      <c r="J28" s="127">
        <v>0.05</v>
      </c>
      <c r="L28" s="296"/>
      <c r="M28" s="297"/>
      <c r="N28" s="297"/>
      <c r="O28" s="297"/>
      <c r="P28" s="297"/>
      <c r="Q28" s="297"/>
      <c r="R28" s="297"/>
      <c r="S28" s="297"/>
      <c r="T28" s="297"/>
      <c r="U28" s="297"/>
      <c r="V28" s="298"/>
    </row>
    <row r="29" spans="1:22" x14ac:dyDescent="0.2">
      <c r="A29" s="128" t="s">
        <v>70</v>
      </c>
      <c r="B29" s="120">
        <v>0.1573</v>
      </c>
      <c r="C29" s="121">
        <v>0.1862</v>
      </c>
      <c r="D29" s="122">
        <v>0.14549999999999999</v>
      </c>
      <c r="E29" s="123">
        <v>0.15</v>
      </c>
      <c r="F29" s="124" t="s">
        <v>176</v>
      </c>
      <c r="G29" s="125">
        <f>E29+5%</f>
        <v>0.2</v>
      </c>
      <c r="H29" s="125">
        <f>E29-5%</f>
        <v>9.9999999999999992E-2</v>
      </c>
      <c r="I29" s="129" t="s">
        <v>78</v>
      </c>
      <c r="J29" s="127">
        <v>0.05</v>
      </c>
      <c r="L29" s="296"/>
      <c r="M29" s="297"/>
      <c r="N29" s="297"/>
      <c r="O29" s="297"/>
      <c r="P29" s="297"/>
      <c r="Q29" s="297"/>
      <c r="R29" s="297"/>
      <c r="S29" s="297"/>
      <c r="T29" s="297"/>
      <c r="U29" s="297"/>
      <c r="V29" s="298"/>
    </row>
    <row r="30" spans="1:22" x14ac:dyDescent="0.2">
      <c r="A30" s="128" t="s">
        <v>71</v>
      </c>
      <c r="B30" s="120">
        <v>4.2700000000000002E-2</v>
      </c>
      <c r="C30" s="121">
        <v>2.8299999999999999E-2</v>
      </c>
      <c r="D30" s="122">
        <v>3.1800000000000002E-2</v>
      </c>
      <c r="E30" s="123">
        <v>0.05</v>
      </c>
      <c r="F30" s="124" t="s">
        <v>176</v>
      </c>
      <c r="G30" s="125">
        <f t="shared" ref="G30" si="10">E30+5%</f>
        <v>0.1</v>
      </c>
      <c r="H30" s="125">
        <f t="shared" ref="H30" si="11">E30-5%</f>
        <v>0</v>
      </c>
      <c r="I30" s="217" t="s">
        <v>234</v>
      </c>
      <c r="J30" s="127">
        <v>0.05</v>
      </c>
      <c r="L30" s="296"/>
      <c r="M30" s="297"/>
      <c r="N30" s="297"/>
      <c r="O30" s="297"/>
      <c r="P30" s="297"/>
      <c r="Q30" s="297"/>
      <c r="R30" s="297"/>
      <c r="S30" s="297"/>
      <c r="T30" s="297"/>
      <c r="U30" s="297"/>
      <c r="V30" s="298"/>
    </row>
    <row r="31" spans="1:22" x14ac:dyDescent="0.2">
      <c r="A31" s="128" t="s">
        <v>178</v>
      </c>
      <c r="B31" s="130">
        <f t="shared" ref="B31:D31" si="12">SUM(B22:B30)</f>
        <v>1.1869000000000001</v>
      </c>
      <c r="C31" s="131">
        <f t="shared" si="12"/>
        <v>1.1903000000000001</v>
      </c>
      <c r="D31" s="132">
        <f t="shared" si="12"/>
        <v>1.2024999999999999</v>
      </c>
      <c r="E31" s="133">
        <v>1.2300000000000002</v>
      </c>
      <c r="F31" s="218" t="s">
        <v>234</v>
      </c>
      <c r="G31" s="218" t="s">
        <v>234</v>
      </c>
      <c r="H31" s="218" t="s">
        <v>234</v>
      </c>
      <c r="I31" s="217" t="s">
        <v>234</v>
      </c>
      <c r="L31" s="296"/>
      <c r="M31" s="297"/>
      <c r="N31" s="297"/>
      <c r="O31" s="297"/>
      <c r="P31" s="297"/>
      <c r="Q31" s="297"/>
      <c r="R31" s="297"/>
      <c r="S31" s="297"/>
      <c r="T31" s="297"/>
      <c r="U31" s="297"/>
      <c r="V31" s="298"/>
    </row>
    <row r="32" spans="1:22" ht="13.5" thickBot="1" x14ac:dyDescent="0.25">
      <c r="A32" s="134" t="s">
        <v>179</v>
      </c>
      <c r="B32" s="135">
        <v>0.24510000000000001</v>
      </c>
      <c r="C32" s="136">
        <v>0.2303</v>
      </c>
      <c r="D32" s="137">
        <v>0.2409</v>
      </c>
      <c r="E32" s="138">
        <v>0.25</v>
      </c>
      <c r="F32" s="139" t="s">
        <v>174</v>
      </c>
      <c r="G32" s="140">
        <f t="shared" ref="G32" si="13">E32+6%</f>
        <v>0.31</v>
      </c>
      <c r="H32" s="140">
        <f t="shared" ref="H32" si="14">E32-6%</f>
        <v>0.19</v>
      </c>
      <c r="I32" s="141" t="s">
        <v>79</v>
      </c>
      <c r="J32" s="127">
        <v>0.06</v>
      </c>
      <c r="L32" s="299"/>
      <c r="M32" s="300"/>
      <c r="N32" s="300"/>
      <c r="O32" s="300"/>
      <c r="P32" s="300"/>
      <c r="Q32" s="300"/>
      <c r="R32" s="300"/>
      <c r="S32" s="300"/>
      <c r="T32" s="300"/>
      <c r="U32" s="300"/>
      <c r="V32" s="301"/>
    </row>
    <row r="33" spans="1:22" hidden="1" x14ac:dyDescent="0.2">
      <c r="A33" s="143" t="s">
        <v>112</v>
      </c>
      <c r="B33" s="227" t="s">
        <v>234</v>
      </c>
      <c r="C33" s="227" t="s">
        <v>234</v>
      </c>
      <c r="D33" s="227" t="s">
        <v>234</v>
      </c>
      <c r="E33" s="227" t="s">
        <v>234</v>
      </c>
      <c r="F33" s="228" t="s">
        <v>234</v>
      </c>
      <c r="G33" s="229" t="s">
        <v>234</v>
      </c>
      <c r="H33" s="229" t="s">
        <v>234</v>
      </c>
      <c r="I33" s="229" t="s">
        <v>234</v>
      </c>
    </row>
    <row r="34" spans="1:22" ht="28.5" x14ac:dyDescent="0.2">
      <c r="A34" s="35" t="s">
        <v>231</v>
      </c>
      <c r="B34" s="168">
        <v>2.3999999999999998E-3</v>
      </c>
      <c r="C34" s="168">
        <v>2.3999999999999998E-3</v>
      </c>
      <c r="D34" s="168">
        <v>2E-3</v>
      </c>
      <c r="E34" s="222" t="s">
        <v>234</v>
      </c>
      <c r="F34" s="222" t="s">
        <v>234</v>
      </c>
      <c r="G34" s="222" t="s">
        <v>234</v>
      </c>
      <c r="H34" s="222" t="s">
        <v>234</v>
      </c>
      <c r="I34" s="222" t="s">
        <v>234</v>
      </c>
    </row>
    <row r="35" spans="1:22" ht="13.5" thickBot="1" x14ac:dyDescent="0.25">
      <c r="A35" s="223" t="s">
        <v>234</v>
      </c>
      <c r="B35" s="222" t="s">
        <v>234</v>
      </c>
      <c r="C35" s="222" t="s">
        <v>234</v>
      </c>
      <c r="D35" s="222" t="s">
        <v>234</v>
      </c>
      <c r="E35" s="222" t="s">
        <v>234</v>
      </c>
      <c r="F35" s="222" t="s">
        <v>234</v>
      </c>
      <c r="G35" s="222" t="s">
        <v>234</v>
      </c>
      <c r="H35" s="222" t="s">
        <v>234</v>
      </c>
      <c r="I35" s="222" t="s">
        <v>234</v>
      </c>
    </row>
    <row r="36" spans="1:22" ht="13.5" thickBot="1" x14ac:dyDescent="0.25">
      <c r="A36" s="113" t="s">
        <v>97</v>
      </c>
      <c r="B36" s="157" t="s">
        <v>230</v>
      </c>
      <c r="C36" s="224" t="s">
        <v>234</v>
      </c>
      <c r="D36" s="225" t="s">
        <v>234</v>
      </c>
      <c r="E36" s="222" t="s">
        <v>234</v>
      </c>
      <c r="F36" s="222" t="s">
        <v>234</v>
      </c>
      <c r="G36" s="222" t="s">
        <v>234</v>
      </c>
      <c r="H36" s="222" t="s">
        <v>234</v>
      </c>
      <c r="I36" s="222" t="s">
        <v>234</v>
      </c>
    </row>
    <row r="37" spans="1:22" ht="26.25" thickBot="1" x14ac:dyDescent="0.25">
      <c r="A37" s="114" t="s">
        <v>164</v>
      </c>
      <c r="B37" s="115" t="s">
        <v>183</v>
      </c>
      <c r="C37" s="226" t="s">
        <v>234</v>
      </c>
      <c r="D37" s="230" t="s">
        <v>234</v>
      </c>
      <c r="E37" s="115" t="s">
        <v>168</v>
      </c>
      <c r="F37" s="117" t="s">
        <v>169</v>
      </c>
      <c r="G37" s="158" t="s">
        <v>170</v>
      </c>
      <c r="H37" s="226" t="s">
        <v>234</v>
      </c>
      <c r="I37" s="118" t="s">
        <v>171</v>
      </c>
      <c r="L37" s="291" t="s">
        <v>172</v>
      </c>
      <c r="M37" s="292"/>
      <c r="N37" s="292"/>
      <c r="O37" s="292"/>
      <c r="P37" s="292"/>
      <c r="Q37" s="292"/>
      <c r="R37" s="292"/>
      <c r="S37" s="292"/>
      <c r="T37" s="292"/>
      <c r="U37" s="292"/>
      <c r="V37" s="293"/>
    </row>
    <row r="38" spans="1:22" ht="25.5" x14ac:dyDescent="0.2">
      <c r="A38" s="119" t="s">
        <v>173</v>
      </c>
      <c r="B38" s="120">
        <v>0.33119999999999999</v>
      </c>
      <c r="C38" s="231" t="s">
        <v>234</v>
      </c>
      <c r="D38" s="232" t="s">
        <v>234</v>
      </c>
      <c r="E38" s="123">
        <v>0.33</v>
      </c>
      <c r="F38" s="124" t="s">
        <v>174</v>
      </c>
      <c r="G38" s="125">
        <f>E38+6%</f>
        <v>0.39</v>
      </c>
      <c r="H38" s="125">
        <f>E38-6%</f>
        <v>0.27</v>
      </c>
      <c r="I38" s="126" t="s">
        <v>184</v>
      </c>
      <c r="J38" s="127">
        <v>0.06</v>
      </c>
      <c r="L38" s="282" t="s">
        <v>185</v>
      </c>
      <c r="M38" s="294"/>
      <c r="N38" s="294"/>
      <c r="O38" s="294"/>
      <c r="P38" s="294"/>
      <c r="Q38" s="294"/>
      <c r="R38" s="294"/>
      <c r="S38" s="294"/>
      <c r="T38" s="294"/>
      <c r="U38" s="294"/>
      <c r="V38" s="295"/>
    </row>
    <row r="39" spans="1:22" ht="25.5" x14ac:dyDescent="0.2">
      <c r="A39" s="128" t="s">
        <v>175</v>
      </c>
      <c r="B39" s="120">
        <v>0.3821</v>
      </c>
      <c r="C39" s="231" t="s">
        <v>234</v>
      </c>
      <c r="D39" s="232" t="s">
        <v>234</v>
      </c>
      <c r="E39" s="123">
        <v>0.38</v>
      </c>
      <c r="F39" s="124" t="s">
        <v>176</v>
      </c>
      <c r="G39" s="125">
        <f>E39+5%</f>
        <v>0.43</v>
      </c>
      <c r="H39" s="125">
        <f>E39-5%</f>
        <v>0.33</v>
      </c>
      <c r="I39" s="144" t="s">
        <v>186</v>
      </c>
      <c r="J39" s="127">
        <v>0.05</v>
      </c>
      <c r="L39" s="296"/>
      <c r="M39" s="297"/>
      <c r="N39" s="297"/>
      <c r="O39" s="297"/>
      <c r="P39" s="297"/>
      <c r="Q39" s="297"/>
      <c r="R39" s="297"/>
      <c r="S39" s="297"/>
      <c r="T39" s="297"/>
      <c r="U39" s="297"/>
      <c r="V39" s="298"/>
    </row>
    <row r="40" spans="1:22" ht="38.25" x14ac:dyDescent="0.2">
      <c r="A40" s="119" t="s">
        <v>177</v>
      </c>
      <c r="B40" s="120">
        <v>0.33200000000000002</v>
      </c>
      <c r="C40" s="231" t="s">
        <v>234</v>
      </c>
      <c r="D40" s="232" t="s">
        <v>234</v>
      </c>
      <c r="E40" s="123">
        <v>0.33</v>
      </c>
      <c r="F40" s="124" t="s">
        <v>174</v>
      </c>
      <c r="G40" s="125">
        <f t="shared" ref="G40" si="15">E40+6%</f>
        <v>0.39</v>
      </c>
      <c r="H40" s="125">
        <f t="shared" ref="H40" si="16">E40-6%</f>
        <v>0.27</v>
      </c>
      <c r="I40" s="126" t="s">
        <v>187</v>
      </c>
      <c r="J40" s="127">
        <v>0.06</v>
      </c>
      <c r="L40" s="296"/>
      <c r="M40" s="297"/>
      <c r="N40" s="297"/>
      <c r="O40" s="297"/>
      <c r="P40" s="297"/>
      <c r="Q40" s="297"/>
      <c r="R40" s="297"/>
      <c r="S40" s="297"/>
      <c r="T40" s="297"/>
      <c r="U40" s="297"/>
      <c r="V40" s="298"/>
    </row>
    <row r="41" spans="1:22" x14ac:dyDescent="0.2">
      <c r="A41" s="128" t="s">
        <v>70</v>
      </c>
      <c r="B41" s="120">
        <v>0.1361</v>
      </c>
      <c r="C41" s="231" t="s">
        <v>234</v>
      </c>
      <c r="D41" s="232" t="s">
        <v>234</v>
      </c>
      <c r="E41" s="123">
        <v>0.15</v>
      </c>
      <c r="F41" s="124" t="s">
        <v>176</v>
      </c>
      <c r="G41" s="125">
        <f>IF(E41+5%&gt;20%,20%,E41+5%)</f>
        <v>0.2</v>
      </c>
      <c r="H41" s="125">
        <f>IF(E41+5%&gt;20%,15%,E41-5%)</f>
        <v>9.9999999999999992E-2</v>
      </c>
      <c r="I41" s="129" t="s">
        <v>78</v>
      </c>
      <c r="J41" s="127">
        <v>0.05</v>
      </c>
      <c r="L41" s="296"/>
      <c r="M41" s="297"/>
      <c r="N41" s="297"/>
      <c r="O41" s="297"/>
      <c r="P41" s="297"/>
      <c r="Q41" s="297"/>
      <c r="R41" s="297"/>
      <c r="S41" s="297"/>
      <c r="T41" s="297"/>
      <c r="U41" s="297"/>
      <c r="V41" s="298"/>
    </row>
    <row r="42" spans="1:22" x14ac:dyDescent="0.2">
      <c r="A42" s="128" t="s">
        <v>178</v>
      </c>
      <c r="B42" s="130">
        <f>SUM(B38:B41)</f>
        <v>1.1814</v>
      </c>
      <c r="C42" s="233" t="s">
        <v>234</v>
      </c>
      <c r="D42" s="234" t="s">
        <v>234</v>
      </c>
      <c r="E42" s="133">
        <v>1.19</v>
      </c>
      <c r="F42" s="218" t="s">
        <v>234</v>
      </c>
      <c r="G42" s="218" t="s">
        <v>234</v>
      </c>
      <c r="H42" s="218" t="s">
        <v>234</v>
      </c>
      <c r="I42" s="217" t="s">
        <v>234</v>
      </c>
      <c r="L42" s="296"/>
      <c r="M42" s="297"/>
      <c r="N42" s="297"/>
      <c r="O42" s="297"/>
      <c r="P42" s="297"/>
      <c r="Q42" s="297"/>
      <c r="R42" s="297"/>
      <c r="S42" s="297"/>
      <c r="T42" s="297"/>
      <c r="U42" s="297"/>
      <c r="V42" s="298"/>
    </row>
    <row r="43" spans="1:22" ht="13.5" thickBot="1" x14ac:dyDescent="0.25">
      <c r="A43" s="134" t="s">
        <v>179</v>
      </c>
      <c r="B43" s="135">
        <v>0.87780000000000002</v>
      </c>
      <c r="C43" s="235" t="s">
        <v>234</v>
      </c>
      <c r="D43" s="236" t="s">
        <v>234</v>
      </c>
      <c r="E43" s="138">
        <v>0.88</v>
      </c>
      <c r="F43" s="139" t="s">
        <v>174</v>
      </c>
      <c r="G43" s="140">
        <f t="shared" ref="G43" si="17">E43+6%</f>
        <v>0.94</v>
      </c>
      <c r="H43" s="140">
        <f t="shared" ref="H43" si="18">E43-6%</f>
        <v>0.82000000000000006</v>
      </c>
      <c r="I43" s="141" t="s">
        <v>79</v>
      </c>
      <c r="J43" s="127">
        <v>0.06</v>
      </c>
      <c r="L43" s="299"/>
      <c r="M43" s="300"/>
      <c r="N43" s="300"/>
      <c r="O43" s="300"/>
      <c r="P43" s="300"/>
      <c r="Q43" s="300"/>
      <c r="R43" s="300"/>
      <c r="S43" s="300"/>
      <c r="T43" s="300"/>
      <c r="U43" s="300"/>
      <c r="V43" s="301"/>
    </row>
    <row r="44" spans="1:22" hidden="1" x14ac:dyDescent="0.2">
      <c r="A44" s="142" t="s">
        <v>112</v>
      </c>
      <c r="B44" s="219" t="s">
        <v>234</v>
      </c>
      <c r="C44" s="219" t="s">
        <v>234</v>
      </c>
      <c r="D44" s="219" t="s">
        <v>234</v>
      </c>
      <c r="E44" s="219" t="s">
        <v>234</v>
      </c>
      <c r="F44" s="220" t="s">
        <v>234</v>
      </c>
      <c r="G44" s="221" t="s">
        <v>234</v>
      </c>
      <c r="H44" s="221" t="s">
        <v>234</v>
      </c>
      <c r="I44" s="221" t="s">
        <v>234</v>
      </c>
      <c r="N44" s="145"/>
      <c r="O44" s="145"/>
      <c r="P44" s="145"/>
      <c r="Q44" s="145"/>
      <c r="R44" s="145"/>
      <c r="S44" s="145"/>
      <c r="T44" s="145"/>
      <c r="U44" s="145"/>
      <c r="V44" s="146"/>
    </row>
    <row r="45" spans="1:22" ht="29.25" thickBot="1" x14ac:dyDescent="0.25">
      <c r="A45" s="35" t="s">
        <v>231</v>
      </c>
      <c r="B45" s="168">
        <v>2E-3</v>
      </c>
      <c r="C45" s="222" t="s">
        <v>234</v>
      </c>
      <c r="D45" s="222" t="s">
        <v>234</v>
      </c>
      <c r="E45" s="222" t="s">
        <v>234</v>
      </c>
      <c r="F45" s="222" t="s">
        <v>234</v>
      </c>
      <c r="G45" s="222" t="s">
        <v>234</v>
      </c>
      <c r="H45" s="222" t="s">
        <v>234</v>
      </c>
      <c r="I45" s="222" t="s">
        <v>234</v>
      </c>
    </row>
    <row r="46" spans="1:22" ht="13.5" thickBot="1" x14ac:dyDescent="0.25">
      <c r="A46" s="113" t="s">
        <v>119</v>
      </c>
      <c r="B46" s="157" t="s">
        <v>230</v>
      </c>
      <c r="C46" s="224" t="s">
        <v>234</v>
      </c>
      <c r="D46" s="225" t="s">
        <v>234</v>
      </c>
      <c r="E46" s="222" t="s">
        <v>234</v>
      </c>
      <c r="F46" s="222" t="s">
        <v>234</v>
      </c>
      <c r="G46" s="222" t="s">
        <v>234</v>
      </c>
      <c r="H46" s="222" t="s">
        <v>234</v>
      </c>
      <c r="I46" s="222" t="s">
        <v>234</v>
      </c>
    </row>
    <row r="47" spans="1:22" ht="13.5" thickBot="1" x14ac:dyDescent="0.25">
      <c r="A47" s="114" t="s">
        <v>164</v>
      </c>
      <c r="B47" s="115" t="s">
        <v>188</v>
      </c>
      <c r="C47" s="158" t="s">
        <v>189</v>
      </c>
      <c r="D47" s="116" t="s">
        <v>190</v>
      </c>
      <c r="E47" s="115" t="s">
        <v>168</v>
      </c>
      <c r="F47" s="117" t="s">
        <v>169</v>
      </c>
      <c r="G47" s="158" t="s">
        <v>170</v>
      </c>
      <c r="H47" s="226" t="s">
        <v>234</v>
      </c>
      <c r="I47" s="118" t="s">
        <v>171</v>
      </c>
      <c r="L47" s="291" t="s">
        <v>172</v>
      </c>
      <c r="M47" s="292"/>
      <c r="N47" s="292"/>
      <c r="O47" s="292"/>
      <c r="P47" s="292"/>
      <c r="Q47" s="292"/>
      <c r="R47" s="292"/>
      <c r="S47" s="292"/>
      <c r="T47" s="292"/>
      <c r="U47" s="292"/>
      <c r="V47" s="293"/>
    </row>
    <row r="48" spans="1:22" ht="25.5" x14ac:dyDescent="0.2">
      <c r="A48" s="119" t="s">
        <v>173</v>
      </c>
      <c r="B48" s="120">
        <v>1.1299999999999999E-2</v>
      </c>
      <c r="C48" s="121">
        <v>1.2E-2</v>
      </c>
      <c r="D48" s="122">
        <v>1.09E-2</v>
      </c>
      <c r="E48" s="123">
        <v>0.06</v>
      </c>
      <c r="F48" s="124" t="s">
        <v>174</v>
      </c>
      <c r="G48" s="125">
        <f>E48+6%</f>
        <v>0.12</v>
      </c>
      <c r="H48" s="125">
        <f>E48-6%</f>
        <v>0</v>
      </c>
      <c r="I48" s="126" t="s">
        <v>130</v>
      </c>
      <c r="J48" s="127">
        <v>0.06</v>
      </c>
      <c r="L48" s="285" t="s">
        <v>120</v>
      </c>
      <c r="M48" s="286"/>
      <c r="N48" s="286"/>
      <c r="O48" s="286"/>
      <c r="P48" s="286"/>
      <c r="Q48" s="286"/>
      <c r="R48" s="286"/>
      <c r="S48" s="286"/>
      <c r="T48" s="286"/>
      <c r="U48" s="286"/>
      <c r="V48" s="287"/>
    </row>
    <row r="49" spans="1:22" x14ac:dyDescent="0.2">
      <c r="A49" s="128" t="s">
        <v>175</v>
      </c>
      <c r="B49" s="120">
        <v>0.1847</v>
      </c>
      <c r="C49" s="121">
        <v>0.1741</v>
      </c>
      <c r="D49" s="122">
        <v>0.1721</v>
      </c>
      <c r="E49" s="123">
        <v>0.18</v>
      </c>
      <c r="F49" s="124" t="s">
        <v>176</v>
      </c>
      <c r="G49" s="125">
        <f>E49+5%</f>
        <v>0.22999999999999998</v>
      </c>
      <c r="H49" s="125">
        <f>E49-5%</f>
        <v>0.13</v>
      </c>
      <c r="I49" s="129" t="s">
        <v>73</v>
      </c>
      <c r="J49" s="127">
        <v>0.05</v>
      </c>
      <c r="L49" s="285"/>
      <c r="M49" s="286"/>
      <c r="N49" s="286"/>
      <c r="O49" s="286"/>
      <c r="P49" s="286"/>
      <c r="Q49" s="286"/>
      <c r="R49" s="286"/>
      <c r="S49" s="286"/>
      <c r="T49" s="286"/>
      <c r="U49" s="286"/>
      <c r="V49" s="287"/>
    </row>
    <row r="50" spans="1:22" ht="25.5" x14ac:dyDescent="0.2">
      <c r="A50" s="119" t="s">
        <v>177</v>
      </c>
      <c r="B50" s="120">
        <v>0.70609999999999995</v>
      </c>
      <c r="C50" s="121">
        <v>0.72019999999999995</v>
      </c>
      <c r="D50" s="122">
        <v>0.7167</v>
      </c>
      <c r="E50" s="123">
        <v>0.7</v>
      </c>
      <c r="F50" s="124" t="s">
        <v>174</v>
      </c>
      <c r="G50" s="125">
        <f t="shared" ref="G50" si="19">E50+6%</f>
        <v>0.76</v>
      </c>
      <c r="H50" s="125">
        <f t="shared" ref="H50" si="20">E50-6%</f>
        <v>0.6399999999999999</v>
      </c>
      <c r="I50" s="129" t="s">
        <v>74</v>
      </c>
      <c r="J50" s="127">
        <v>0.06</v>
      </c>
      <c r="L50" s="285"/>
      <c r="M50" s="286"/>
      <c r="N50" s="286"/>
      <c r="O50" s="286"/>
      <c r="P50" s="286"/>
      <c r="Q50" s="286"/>
      <c r="R50" s="286"/>
      <c r="S50" s="286"/>
      <c r="T50" s="286"/>
      <c r="U50" s="286"/>
      <c r="V50" s="287"/>
    </row>
    <row r="51" spans="1:22" ht="25.5" x14ac:dyDescent="0.2">
      <c r="A51" s="119" t="s">
        <v>67</v>
      </c>
      <c r="B51" s="120">
        <v>1.5299999999999999E-2</v>
      </c>
      <c r="C51" s="121">
        <v>1.5599999999999999E-2</v>
      </c>
      <c r="D51" s="122">
        <v>1.4800000000000001E-2</v>
      </c>
      <c r="E51" s="123">
        <v>0.05</v>
      </c>
      <c r="F51" s="124" t="s">
        <v>176</v>
      </c>
      <c r="G51" s="125">
        <f t="shared" ref="G51:G52" si="21">E51+5%</f>
        <v>0.1</v>
      </c>
      <c r="H51" s="125">
        <f t="shared" ref="H51:H52" si="22">E51-5%</f>
        <v>0</v>
      </c>
      <c r="I51" s="126" t="s">
        <v>76</v>
      </c>
      <c r="J51" s="127">
        <v>0.05</v>
      </c>
      <c r="L51" s="285"/>
      <c r="M51" s="286"/>
      <c r="N51" s="286"/>
      <c r="O51" s="286"/>
      <c r="P51" s="286"/>
      <c r="Q51" s="286"/>
      <c r="R51" s="286"/>
      <c r="S51" s="286"/>
      <c r="T51" s="286"/>
      <c r="U51" s="286"/>
      <c r="V51" s="287"/>
    </row>
    <row r="52" spans="1:22" x14ac:dyDescent="0.2">
      <c r="A52" s="119" t="s">
        <v>68</v>
      </c>
      <c r="B52" s="120">
        <v>0</v>
      </c>
      <c r="C52" s="121">
        <v>0</v>
      </c>
      <c r="D52" s="122">
        <v>0</v>
      </c>
      <c r="E52" s="123">
        <v>0.05</v>
      </c>
      <c r="F52" s="124" t="s">
        <v>176</v>
      </c>
      <c r="G52" s="125">
        <f t="shared" si="21"/>
        <v>0.1</v>
      </c>
      <c r="H52" s="125">
        <f t="shared" si="22"/>
        <v>0</v>
      </c>
      <c r="I52" s="129" t="s">
        <v>77</v>
      </c>
      <c r="J52" s="127">
        <v>0.05</v>
      </c>
      <c r="L52" s="285"/>
      <c r="M52" s="286"/>
      <c r="N52" s="286"/>
      <c r="O52" s="286"/>
      <c r="P52" s="286"/>
      <c r="Q52" s="286"/>
      <c r="R52" s="286"/>
      <c r="S52" s="286"/>
      <c r="T52" s="286"/>
      <c r="U52" s="286"/>
      <c r="V52" s="287"/>
    </row>
    <row r="53" spans="1:22" x14ac:dyDescent="0.2">
      <c r="A53" s="128" t="s">
        <v>69</v>
      </c>
      <c r="B53" s="120">
        <v>0</v>
      </c>
      <c r="C53" s="121">
        <v>0</v>
      </c>
      <c r="D53" s="122">
        <v>0</v>
      </c>
      <c r="E53" s="123">
        <v>0.05</v>
      </c>
      <c r="F53" s="124" t="s">
        <v>176</v>
      </c>
      <c r="G53" s="125">
        <f>E53+5%</f>
        <v>0.1</v>
      </c>
      <c r="H53" s="125">
        <f>E53-5%</f>
        <v>0</v>
      </c>
      <c r="I53" s="129" t="s">
        <v>78</v>
      </c>
      <c r="J53" s="127">
        <v>0.05</v>
      </c>
      <c r="L53" s="285"/>
      <c r="M53" s="286"/>
      <c r="N53" s="286"/>
      <c r="O53" s="286"/>
      <c r="P53" s="286"/>
      <c r="Q53" s="286"/>
      <c r="R53" s="286"/>
      <c r="S53" s="286"/>
      <c r="T53" s="286"/>
      <c r="U53" s="286"/>
      <c r="V53" s="287"/>
    </row>
    <row r="54" spans="1:22" x14ac:dyDescent="0.2">
      <c r="A54" s="128" t="s">
        <v>107</v>
      </c>
      <c r="B54" s="120">
        <v>0</v>
      </c>
      <c r="C54" s="121">
        <v>0</v>
      </c>
      <c r="D54" s="122">
        <v>0</v>
      </c>
      <c r="E54" s="123">
        <v>0.05</v>
      </c>
      <c r="F54" s="124" t="s">
        <v>176</v>
      </c>
      <c r="G54" s="125">
        <f>E54+5%</f>
        <v>0.1</v>
      </c>
      <c r="H54" s="125">
        <f>E54-5%</f>
        <v>0</v>
      </c>
      <c r="I54" s="129" t="s">
        <v>78</v>
      </c>
      <c r="J54" s="127">
        <v>0.05</v>
      </c>
      <c r="L54" s="285"/>
      <c r="M54" s="286"/>
      <c r="N54" s="286"/>
      <c r="O54" s="286"/>
      <c r="P54" s="286"/>
      <c r="Q54" s="286"/>
      <c r="R54" s="286"/>
      <c r="S54" s="286"/>
      <c r="T54" s="286"/>
      <c r="U54" s="286"/>
      <c r="V54" s="287"/>
    </row>
    <row r="55" spans="1:22" x14ac:dyDescent="0.2">
      <c r="A55" s="128" t="s">
        <v>70</v>
      </c>
      <c r="B55" s="120">
        <v>8.14E-2</v>
      </c>
      <c r="C55" s="121">
        <v>7.6899999999999996E-2</v>
      </c>
      <c r="D55" s="122">
        <v>8.43E-2</v>
      </c>
      <c r="E55" s="123">
        <v>0.11</v>
      </c>
      <c r="F55" s="124" t="s">
        <v>176</v>
      </c>
      <c r="G55" s="125">
        <f>IF(E55+5%&gt;20%,20%,E55+5%)</f>
        <v>0.16</v>
      </c>
      <c r="H55" s="125">
        <f>IF(E55+5%&gt;20%,15%,E55-5%)</f>
        <v>0.06</v>
      </c>
      <c r="I55" s="129" t="s">
        <v>78</v>
      </c>
      <c r="J55" s="127">
        <v>0.05</v>
      </c>
      <c r="L55" s="285"/>
      <c r="M55" s="286"/>
      <c r="N55" s="286"/>
      <c r="O55" s="286"/>
      <c r="P55" s="286"/>
      <c r="Q55" s="286"/>
      <c r="R55" s="286"/>
      <c r="S55" s="286"/>
      <c r="T55" s="286"/>
      <c r="U55" s="286"/>
      <c r="V55" s="287"/>
    </row>
    <row r="56" spans="1:22" x14ac:dyDescent="0.2">
      <c r="A56" s="128" t="s">
        <v>71</v>
      </c>
      <c r="B56" s="120">
        <v>1.1000000000000001E-3</v>
      </c>
      <c r="C56" s="121">
        <v>2.3999999999999998E-3</v>
      </c>
      <c r="D56" s="122">
        <v>1E-3</v>
      </c>
      <c r="E56" s="123">
        <v>0.05</v>
      </c>
      <c r="F56" s="124" t="s">
        <v>176</v>
      </c>
      <c r="G56" s="125">
        <f t="shared" ref="G56" si="23">E56+5%</f>
        <v>0.1</v>
      </c>
      <c r="H56" s="125">
        <f t="shared" ref="H56" si="24">E56-5%</f>
        <v>0</v>
      </c>
      <c r="I56" s="217" t="s">
        <v>234</v>
      </c>
      <c r="J56" s="127">
        <v>0.05</v>
      </c>
      <c r="L56" s="285"/>
      <c r="M56" s="286"/>
      <c r="N56" s="286"/>
      <c r="O56" s="286"/>
      <c r="P56" s="286"/>
      <c r="Q56" s="286"/>
      <c r="R56" s="286"/>
      <c r="S56" s="286"/>
      <c r="T56" s="286"/>
      <c r="U56" s="286"/>
      <c r="V56" s="287"/>
    </row>
    <row r="57" spans="1:22" x14ac:dyDescent="0.2">
      <c r="A57" s="128" t="s">
        <v>178</v>
      </c>
      <c r="B57" s="130">
        <f>SUM(B48:B56)</f>
        <v>0.9998999999999999</v>
      </c>
      <c r="C57" s="131">
        <f>SUM(C48:C56)</f>
        <v>1.0011999999999999</v>
      </c>
      <c r="D57" s="132">
        <f>SUM(D48:D56)</f>
        <v>0.99980000000000002</v>
      </c>
      <c r="E57" s="133">
        <v>1.3000000000000003</v>
      </c>
      <c r="F57" s="218" t="s">
        <v>234</v>
      </c>
      <c r="G57" s="218" t="s">
        <v>234</v>
      </c>
      <c r="H57" s="218" t="s">
        <v>234</v>
      </c>
      <c r="I57" s="217" t="s">
        <v>234</v>
      </c>
      <c r="L57" s="285"/>
      <c r="M57" s="286"/>
      <c r="N57" s="286"/>
      <c r="O57" s="286"/>
      <c r="P57" s="286"/>
      <c r="Q57" s="286"/>
      <c r="R57" s="286"/>
      <c r="S57" s="286"/>
      <c r="T57" s="286"/>
      <c r="U57" s="286"/>
      <c r="V57" s="287"/>
    </row>
    <row r="58" spans="1:22" ht="13.5" thickBot="1" x14ac:dyDescent="0.25">
      <c r="A58" s="134" t="s">
        <v>179</v>
      </c>
      <c r="B58" s="135">
        <v>7.3400000000000007E-2</v>
      </c>
      <c r="C58" s="136">
        <v>7.7299999999999994E-2</v>
      </c>
      <c r="D58" s="137">
        <v>7.22E-2</v>
      </c>
      <c r="E58" s="138">
        <v>0.08</v>
      </c>
      <c r="F58" s="139" t="s">
        <v>174</v>
      </c>
      <c r="G58" s="140">
        <f t="shared" ref="G58" si="25">E58+6%</f>
        <v>0.14000000000000001</v>
      </c>
      <c r="H58" s="140">
        <f t="shared" ref="H58" si="26">E58-6%</f>
        <v>2.0000000000000004E-2</v>
      </c>
      <c r="I58" s="141" t="s">
        <v>79</v>
      </c>
      <c r="J58" s="127">
        <v>0.06</v>
      </c>
      <c r="L58" s="288"/>
      <c r="M58" s="289"/>
      <c r="N58" s="289"/>
      <c r="O58" s="289"/>
      <c r="P58" s="289"/>
      <c r="Q58" s="289"/>
      <c r="R58" s="289"/>
      <c r="S58" s="289"/>
      <c r="T58" s="289"/>
      <c r="U58" s="289"/>
      <c r="V58" s="290"/>
    </row>
    <row r="59" spans="1:22" hidden="1" x14ac:dyDescent="0.2">
      <c r="A59" s="142" t="s">
        <v>112</v>
      </c>
      <c r="B59" s="219" t="s">
        <v>234</v>
      </c>
      <c r="C59" s="219" t="s">
        <v>234</v>
      </c>
      <c r="D59" s="219" t="s">
        <v>234</v>
      </c>
      <c r="E59" s="219" t="s">
        <v>234</v>
      </c>
      <c r="F59" s="220" t="s">
        <v>234</v>
      </c>
      <c r="G59" s="221" t="s">
        <v>234</v>
      </c>
      <c r="H59" s="221" t="s">
        <v>234</v>
      </c>
      <c r="I59" s="221" t="s">
        <v>234</v>
      </c>
    </row>
    <row r="60" spans="1:22" ht="28.5" x14ac:dyDescent="0.2">
      <c r="A60" s="35" t="s">
        <v>231</v>
      </c>
      <c r="B60" s="168">
        <v>2E-3</v>
      </c>
      <c r="C60" s="168">
        <v>2E-3</v>
      </c>
      <c r="D60" s="168">
        <v>2E-3</v>
      </c>
      <c r="E60" s="222" t="s">
        <v>234</v>
      </c>
      <c r="F60" s="222" t="s">
        <v>234</v>
      </c>
      <c r="G60" s="222" t="s">
        <v>234</v>
      </c>
      <c r="H60" s="222" t="s">
        <v>234</v>
      </c>
      <c r="I60" s="222" t="s">
        <v>234</v>
      </c>
    </row>
    <row r="61" spans="1:22" ht="13.5" thickBot="1" x14ac:dyDescent="0.25">
      <c r="A61" s="223" t="s">
        <v>234</v>
      </c>
      <c r="B61" s="222" t="s">
        <v>234</v>
      </c>
      <c r="C61" s="222" t="s">
        <v>234</v>
      </c>
      <c r="D61" s="222" t="s">
        <v>234</v>
      </c>
      <c r="E61" s="222" t="s">
        <v>234</v>
      </c>
      <c r="F61" s="222" t="s">
        <v>234</v>
      </c>
      <c r="G61" s="222" t="s">
        <v>234</v>
      </c>
      <c r="H61" s="222" t="s">
        <v>234</v>
      </c>
      <c r="I61" s="222" t="s">
        <v>234</v>
      </c>
    </row>
    <row r="62" spans="1:22" ht="13.5" thickBot="1" x14ac:dyDescent="0.25">
      <c r="A62" s="113" t="s">
        <v>191</v>
      </c>
      <c r="B62" s="157" t="s">
        <v>230</v>
      </c>
      <c r="C62" s="224" t="s">
        <v>234</v>
      </c>
      <c r="D62" s="225" t="s">
        <v>234</v>
      </c>
      <c r="E62" s="222" t="s">
        <v>234</v>
      </c>
      <c r="F62" s="222" t="s">
        <v>234</v>
      </c>
      <c r="G62" s="222" t="s">
        <v>234</v>
      </c>
      <c r="H62" s="222" t="s">
        <v>234</v>
      </c>
      <c r="I62" s="222" t="s">
        <v>234</v>
      </c>
    </row>
    <row r="63" spans="1:22" ht="26.25" thickBot="1" x14ac:dyDescent="0.25">
      <c r="A63" s="114" t="s">
        <v>164</v>
      </c>
      <c r="B63" s="115" t="s">
        <v>192</v>
      </c>
      <c r="C63" s="158" t="s">
        <v>193</v>
      </c>
      <c r="D63" s="116" t="s">
        <v>194</v>
      </c>
      <c r="E63" s="115" t="s">
        <v>168</v>
      </c>
      <c r="F63" s="117" t="s">
        <v>169</v>
      </c>
      <c r="G63" s="158" t="s">
        <v>170</v>
      </c>
      <c r="H63" s="226" t="s">
        <v>234</v>
      </c>
      <c r="I63" s="118" t="s">
        <v>171</v>
      </c>
      <c r="L63" s="291" t="s">
        <v>172</v>
      </c>
      <c r="M63" s="292"/>
      <c r="N63" s="292"/>
      <c r="O63" s="292"/>
      <c r="P63" s="292"/>
      <c r="Q63" s="292"/>
      <c r="R63" s="292"/>
      <c r="S63" s="292"/>
      <c r="T63" s="292"/>
      <c r="U63" s="292"/>
      <c r="V63" s="293"/>
    </row>
    <row r="64" spans="1:22" ht="25.5" x14ac:dyDescent="0.2">
      <c r="A64" s="119" t="s">
        <v>173</v>
      </c>
      <c r="B64" s="120">
        <v>0.99399999999999999</v>
      </c>
      <c r="C64" s="121">
        <v>0.99360000000000004</v>
      </c>
      <c r="D64" s="122">
        <v>0.99180000000000001</v>
      </c>
      <c r="E64" s="123">
        <v>0.94</v>
      </c>
      <c r="F64" s="124" t="s">
        <v>174</v>
      </c>
      <c r="G64" s="125">
        <f>E64+6%</f>
        <v>1</v>
      </c>
      <c r="H64" s="125">
        <f>E64-6%</f>
        <v>0.87999999999999989</v>
      </c>
      <c r="I64" s="126" t="s">
        <v>26</v>
      </c>
      <c r="J64" s="127">
        <v>0.06</v>
      </c>
      <c r="L64" s="282" t="s">
        <v>43</v>
      </c>
      <c r="M64" s="294"/>
      <c r="N64" s="294"/>
      <c r="O64" s="294"/>
      <c r="P64" s="294"/>
      <c r="Q64" s="294"/>
      <c r="R64" s="294"/>
      <c r="S64" s="294"/>
      <c r="T64" s="294"/>
      <c r="U64" s="294"/>
      <c r="V64" s="295"/>
    </row>
    <row r="65" spans="1:22" x14ac:dyDescent="0.2">
      <c r="A65" s="128" t="s">
        <v>175</v>
      </c>
      <c r="B65" s="120">
        <v>0</v>
      </c>
      <c r="C65" s="121">
        <v>0</v>
      </c>
      <c r="D65" s="122">
        <v>0</v>
      </c>
      <c r="E65" s="123">
        <v>0</v>
      </c>
      <c r="F65" s="124" t="s">
        <v>176</v>
      </c>
      <c r="G65" s="218" t="s">
        <v>234</v>
      </c>
      <c r="H65" s="218" t="s">
        <v>234</v>
      </c>
      <c r="I65" s="217" t="s">
        <v>234</v>
      </c>
      <c r="J65" s="127">
        <v>0.05</v>
      </c>
      <c r="L65" s="296"/>
      <c r="M65" s="297"/>
      <c r="N65" s="297"/>
      <c r="O65" s="297"/>
      <c r="P65" s="297"/>
      <c r="Q65" s="297"/>
      <c r="R65" s="297"/>
      <c r="S65" s="297"/>
      <c r="T65" s="297"/>
      <c r="U65" s="297"/>
      <c r="V65" s="298"/>
    </row>
    <row r="66" spans="1:22" ht="25.5" x14ac:dyDescent="0.2">
      <c r="A66" s="119" t="s">
        <v>177</v>
      </c>
      <c r="B66" s="120">
        <v>0</v>
      </c>
      <c r="C66" s="121">
        <v>0</v>
      </c>
      <c r="D66" s="122">
        <v>0</v>
      </c>
      <c r="E66" s="123">
        <v>0</v>
      </c>
      <c r="F66" s="124" t="s">
        <v>174</v>
      </c>
      <c r="G66" s="218" t="s">
        <v>234</v>
      </c>
      <c r="H66" s="218" t="s">
        <v>234</v>
      </c>
      <c r="I66" s="217" t="s">
        <v>234</v>
      </c>
      <c r="J66" s="127">
        <v>0.06</v>
      </c>
      <c r="L66" s="296"/>
      <c r="M66" s="297"/>
      <c r="N66" s="297"/>
      <c r="O66" s="297"/>
      <c r="P66" s="297"/>
      <c r="Q66" s="297"/>
      <c r="R66" s="297"/>
      <c r="S66" s="297"/>
      <c r="T66" s="297"/>
      <c r="U66" s="297"/>
      <c r="V66" s="298"/>
    </row>
    <row r="67" spans="1:22" x14ac:dyDescent="0.2">
      <c r="A67" s="128" t="s">
        <v>70</v>
      </c>
      <c r="B67" s="120">
        <v>0.12280000000000001</v>
      </c>
      <c r="C67" s="121">
        <v>0.1328</v>
      </c>
      <c r="D67" s="122">
        <v>0.2409</v>
      </c>
      <c r="E67" s="123">
        <v>0.15</v>
      </c>
      <c r="F67" s="124" t="s">
        <v>176</v>
      </c>
      <c r="G67" s="147">
        <f>E67+5%</f>
        <v>0.2</v>
      </c>
      <c r="H67" s="147">
        <f>E67-5%</f>
        <v>9.9999999999999992E-2</v>
      </c>
      <c r="I67" s="129" t="s">
        <v>78</v>
      </c>
      <c r="J67" s="127">
        <v>0.05</v>
      </c>
      <c r="L67" s="296"/>
      <c r="M67" s="297"/>
      <c r="N67" s="297"/>
      <c r="O67" s="297"/>
      <c r="P67" s="297"/>
      <c r="Q67" s="297"/>
      <c r="R67" s="297"/>
      <c r="S67" s="297"/>
      <c r="T67" s="297"/>
      <c r="U67" s="297"/>
      <c r="V67" s="298"/>
    </row>
    <row r="68" spans="1:22" x14ac:dyDescent="0.2">
      <c r="A68" s="128" t="s">
        <v>178</v>
      </c>
      <c r="B68" s="130">
        <f>SUM(B64:B67)</f>
        <v>1.1168</v>
      </c>
      <c r="C68" s="131">
        <f t="shared" ref="C68:D68" si="27">SUM(C64:C67)</f>
        <v>1.1264000000000001</v>
      </c>
      <c r="D68" s="132">
        <f t="shared" si="27"/>
        <v>1.2326999999999999</v>
      </c>
      <c r="E68" s="133">
        <v>1.0899999999999999</v>
      </c>
      <c r="F68" s="218" t="s">
        <v>234</v>
      </c>
      <c r="G68" s="218" t="s">
        <v>234</v>
      </c>
      <c r="H68" s="218" t="s">
        <v>234</v>
      </c>
      <c r="I68" s="217" t="s">
        <v>234</v>
      </c>
      <c r="L68" s="296"/>
      <c r="M68" s="297"/>
      <c r="N68" s="297"/>
      <c r="O68" s="297"/>
      <c r="P68" s="297"/>
      <c r="Q68" s="297"/>
      <c r="R68" s="297"/>
      <c r="S68" s="297"/>
      <c r="T68" s="297"/>
      <c r="U68" s="297"/>
      <c r="V68" s="298"/>
    </row>
    <row r="69" spans="1:22" ht="13.5" thickBot="1" x14ac:dyDescent="0.25">
      <c r="A69" s="134" t="s">
        <v>179</v>
      </c>
      <c r="B69" s="135">
        <v>0</v>
      </c>
      <c r="C69" s="136">
        <v>0</v>
      </c>
      <c r="D69" s="137">
        <v>0</v>
      </c>
      <c r="E69" s="138">
        <v>0.06</v>
      </c>
      <c r="F69" s="139" t="s">
        <v>174</v>
      </c>
      <c r="G69" s="237" t="s">
        <v>234</v>
      </c>
      <c r="H69" s="237" t="s">
        <v>234</v>
      </c>
      <c r="I69" s="238" t="s">
        <v>234</v>
      </c>
      <c r="J69" s="127">
        <v>0.06</v>
      </c>
      <c r="L69" s="299"/>
      <c r="M69" s="300"/>
      <c r="N69" s="300"/>
      <c r="O69" s="300"/>
      <c r="P69" s="300"/>
      <c r="Q69" s="300"/>
      <c r="R69" s="300"/>
      <c r="S69" s="300"/>
      <c r="T69" s="300"/>
      <c r="U69" s="300"/>
      <c r="V69" s="301"/>
    </row>
    <row r="70" spans="1:22" ht="28.5" x14ac:dyDescent="0.2">
      <c r="A70" s="35" t="s">
        <v>231</v>
      </c>
      <c r="B70" s="168">
        <v>1.5E-3</v>
      </c>
      <c r="C70" s="168">
        <v>1.5E-3</v>
      </c>
      <c r="D70" s="168">
        <v>1.5E-3</v>
      </c>
      <c r="E70" s="222" t="s">
        <v>234</v>
      </c>
      <c r="F70" s="222" t="s">
        <v>234</v>
      </c>
      <c r="G70" s="222" t="s">
        <v>234</v>
      </c>
      <c r="H70" s="222" t="s">
        <v>234</v>
      </c>
      <c r="I70" s="222" t="s">
        <v>234</v>
      </c>
    </row>
    <row r="71" spans="1:22" ht="13.5" thickBot="1" x14ac:dyDescent="0.25">
      <c r="A71" s="223" t="s">
        <v>234</v>
      </c>
      <c r="B71" s="222" t="s">
        <v>234</v>
      </c>
      <c r="C71" s="222" t="s">
        <v>234</v>
      </c>
      <c r="D71" s="222" t="s">
        <v>234</v>
      </c>
      <c r="E71" s="222" t="s">
        <v>234</v>
      </c>
      <c r="F71" s="222" t="s">
        <v>234</v>
      </c>
      <c r="G71" s="222" t="s">
        <v>234</v>
      </c>
      <c r="H71" s="222" t="s">
        <v>234</v>
      </c>
      <c r="I71" s="222" t="s">
        <v>234</v>
      </c>
    </row>
    <row r="72" spans="1:22" ht="13.5" thickBot="1" x14ac:dyDescent="0.25">
      <c r="A72" s="113" t="s">
        <v>195</v>
      </c>
      <c r="B72" s="157" t="s">
        <v>230</v>
      </c>
      <c r="C72" s="224" t="s">
        <v>234</v>
      </c>
      <c r="D72" s="225" t="s">
        <v>234</v>
      </c>
      <c r="E72" s="222" t="s">
        <v>234</v>
      </c>
      <c r="F72" s="222" t="s">
        <v>234</v>
      </c>
      <c r="G72" s="222" t="s">
        <v>234</v>
      </c>
      <c r="H72" s="222" t="s">
        <v>234</v>
      </c>
      <c r="I72" s="222" t="s">
        <v>234</v>
      </c>
    </row>
    <row r="73" spans="1:22" ht="39" thickBot="1" x14ac:dyDescent="0.25">
      <c r="A73" s="114" t="s">
        <v>164</v>
      </c>
      <c r="B73" s="115" t="s">
        <v>196</v>
      </c>
      <c r="C73" s="158" t="s">
        <v>197</v>
      </c>
      <c r="D73" s="116" t="s">
        <v>198</v>
      </c>
      <c r="E73" s="115" t="s">
        <v>168</v>
      </c>
      <c r="F73" s="117" t="s">
        <v>169</v>
      </c>
      <c r="G73" s="158" t="s">
        <v>170</v>
      </c>
      <c r="H73" s="226" t="s">
        <v>234</v>
      </c>
      <c r="I73" s="118" t="s">
        <v>171</v>
      </c>
      <c r="L73" s="291" t="s">
        <v>172</v>
      </c>
      <c r="M73" s="292"/>
      <c r="N73" s="292"/>
      <c r="O73" s="292"/>
      <c r="P73" s="292"/>
      <c r="Q73" s="292"/>
      <c r="R73" s="292"/>
      <c r="S73" s="292"/>
      <c r="T73" s="292"/>
      <c r="U73" s="292"/>
      <c r="V73" s="293"/>
    </row>
    <row r="74" spans="1:22" ht="25.5" x14ac:dyDescent="0.2">
      <c r="A74" s="119" t="s">
        <v>173</v>
      </c>
      <c r="B74" s="120">
        <v>0.99709999999999999</v>
      </c>
      <c r="C74" s="121">
        <v>0.99560000000000004</v>
      </c>
      <c r="D74" s="122">
        <v>0.99550000000000005</v>
      </c>
      <c r="E74" s="123">
        <v>0.94</v>
      </c>
      <c r="F74" s="124" t="s">
        <v>174</v>
      </c>
      <c r="G74" s="125">
        <f>E74+6%</f>
        <v>1</v>
      </c>
      <c r="H74" s="125">
        <f>E74-6%</f>
        <v>0.87999999999999989</v>
      </c>
      <c r="I74" s="126" t="s">
        <v>36</v>
      </c>
      <c r="J74" s="127">
        <v>0.06</v>
      </c>
      <c r="L74" s="282" t="s">
        <v>35</v>
      </c>
      <c r="M74" s="294"/>
      <c r="N74" s="294"/>
      <c r="O74" s="294"/>
      <c r="P74" s="294"/>
      <c r="Q74" s="294"/>
      <c r="R74" s="294"/>
      <c r="S74" s="294"/>
      <c r="T74" s="294"/>
      <c r="U74" s="294"/>
      <c r="V74" s="295"/>
    </row>
    <row r="75" spans="1:22" x14ac:dyDescent="0.2">
      <c r="A75" s="128" t="s">
        <v>175</v>
      </c>
      <c r="B75" s="120">
        <v>0.1053</v>
      </c>
      <c r="C75" s="121">
        <v>9.6100000000000005E-2</v>
      </c>
      <c r="D75" s="122">
        <v>8.3900000000000002E-2</v>
      </c>
      <c r="E75" s="123">
        <v>0.1</v>
      </c>
      <c r="F75" s="124" t="s">
        <v>176</v>
      </c>
      <c r="G75" s="125">
        <f>E75+5%</f>
        <v>0.15000000000000002</v>
      </c>
      <c r="H75" s="125">
        <f>E75-5%</f>
        <v>0.05</v>
      </c>
      <c r="I75" s="129" t="s">
        <v>73</v>
      </c>
      <c r="J75" s="127">
        <v>0.05</v>
      </c>
      <c r="L75" s="296"/>
      <c r="M75" s="297"/>
      <c r="N75" s="297"/>
      <c r="O75" s="297"/>
      <c r="P75" s="297"/>
      <c r="Q75" s="297"/>
      <c r="R75" s="297"/>
      <c r="S75" s="297"/>
      <c r="T75" s="297"/>
      <c r="U75" s="297"/>
      <c r="V75" s="298"/>
    </row>
    <row r="76" spans="1:22" ht="25.5" x14ac:dyDescent="0.2">
      <c r="A76" s="119" t="s">
        <v>177</v>
      </c>
      <c r="B76" s="120">
        <v>0</v>
      </c>
      <c r="C76" s="121">
        <v>0</v>
      </c>
      <c r="D76" s="122">
        <v>0</v>
      </c>
      <c r="E76" s="123">
        <v>0</v>
      </c>
      <c r="F76" s="124" t="s">
        <v>174</v>
      </c>
      <c r="G76" s="218" t="s">
        <v>234</v>
      </c>
      <c r="H76" s="218" t="s">
        <v>234</v>
      </c>
      <c r="I76" s="217" t="s">
        <v>234</v>
      </c>
      <c r="J76" s="127">
        <v>0.06</v>
      </c>
      <c r="L76" s="296"/>
      <c r="M76" s="297"/>
      <c r="N76" s="297"/>
      <c r="O76" s="297"/>
      <c r="P76" s="297"/>
      <c r="Q76" s="297"/>
      <c r="R76" s="297"/>
      <c r="S76" s="297"/>
      <c r="T76" s="297"/>
      <c r="U76" s="297"/>
      <c r="V76" s="298"/>
    </row>
    <row r="77" spans="1:22" x14ac:dyDescent="0.2">
      <c r="A77" s="128" t="s">
        <v>70</v>
      </c>
      <c r="B77" s="120">
        <v>0.1598</v>
      </c>
      <c r="C77" s="121">
        <v>0.14399999999999999</v>
      </c>
      <c r="D77" s="122">
        <v>0.17510000000000001</v>
      </c>
      <c r="E77" s="123">
        <v>0.15</v>
      </c>
      <c r="F77" s="124" t="s">
        <v>176</v>
      </c>
      <c r="G77" s="147">
        <f>E77+5%</f>
        <v>0.2</v>
      </c>
      <c r="H77" s="147">
        <f>E77-5%</f>
        <v>9.9999999999999992E-2</v>
      </c>
      <c r="I77" s="129" t="s">
        <v>78</v>
      </c>
      <c r="J77" s="127">
        <v>0.05</v>
      </c>
      <c r="L77" s="296"/>
      <c r="M77" s="297"/>
      <c r="N77" s="297"/>
      <c r="O77" s="297"/>
      <c r="P77" s="297"/>
      <c r="Q77" s="297"/>
      <c r="R77" s="297"/>
      <c r="S77" s="297"/>
      <c r="T77" s="297"/>
      <c r="U77" s="297"/>
      <c r="V77" s="298"/>
    </row>
    <row r="78" spans="1:22" x14ac:dyDescent="0.2">
      <c r="A78" s="128" t="s">
        <v>178</v>
      </c>
      <c r="B78" s="130">
        <f>SUM(B74:B77)</f>
        <v>1.2622</v>
      </c>
      <c r="C78" s="131">
        <f>SUM(C74:C77)</f>
        <v>1.2357</v>
      </c>
      <c r="D78" s="132">
        <f>SUM(D74:D77)</f>
        <v>1.2545000000000002</v>
      </c>
      <c r="E78" s="133">
        <v>1.19</v>
      </c>
      <c r="F78" s="218" t="s">
        <v>234</v>
      </c>
      <c r="G78" s="218" t="s">
        <v>234</v>
      </c>
      <c r="H78" s="218" t="s">
        <v>234</v>
      </c>
      <c r="I78" s="217" t="s">
        <v>234</v>
      </c>
      <c r="L78" s="296"/>
      <c r="M78" s="297"/>
      <c r="N78" s="297"/>
      <c r="O78" s="297"/>
      <c r="P78" s="297"/>
      <c r="Q78" s="297"/>
      <c r="R78" s="297"/>
      <c r="S78" s="297"/>
      <c r="T78" s="297"/>
      <c r="U78" s="297"/>
      <c r="V78" s="298"/>
    </row>
    <row r="79" spans="1:22" ht="13.5" thickBot="1" x14ac:dyDescent="0.25">
      <c r="A79" s="134" t="s">
        <v>179</v>
      </c>
      <c r="B79" s="135">
        <v>0.98799999999999999</v>
      </c>
      <c r="C79" s="136">
        <v>0.98619999999999997</v>
      </c>
      <c r="D79" s="137">
        <v>0.97989999999999999</v>
      </c>
      <c r="E79" s="138">
        <v>0.94</v>
      </c>
      <c r="F79" s="139" t="s">
        <v>174</v>
      </c>
      <c r="G79" s="140">
        <f t="shared" ref="G79" si="28">E79+6%</f>
        <v>1</v>
      </c>
      <c r="H79" s="140">
        <f t="shared" ref="H79" si="29">E79-6%</f>
        <v>0.87999999999999989</v>
      </c>
      <c r="I79" s="141" t="s">
        <v>79</v>
      </c>
      <c r="J79" s="127">
        <v>0.06</v>
      </c>
      <c r="L79" s="299"/>
      <c r="M79" s="300"/>
      <c r="N79" s="300"/>
      <c r="O79" s="300"/>
      <c r="P79" s="300"/>
      <c r="Q79" s="300"/>
      <c r="R79" s="300"/>
      <c r="S79" s="300"/>
      <c r="T79" s="300"/>
      <c r="U79" s="300"/>
      <c r="V79" s="301"/>
    </row>
    <row r="80" spans="1:22" ht="28.5" x14ac:dyDescent="0.2">
      <c r="A80" s="35" t="s">
        <v>231</v>
      </c>
      <c r="B80" s="168">
        <v>2E-3</v>
      </c>
      <c r="C80" s="168">
        <v>2E-3</v>
      </c>
      <c r="D80" s="168">
        <v>2E-3</v>
      </c>
      <c r="E80" s="222" t="s">
        <v>234</v>
      </c>
      <c r="F80" s="222" t="s">
        <v>234</v>
      </c>
      <c r="G80" s="222" t="s">
        <v>234</v>
      </c>
      <c r="H80" s="222" t="s">
        <v>234</v>
      </c>
      <c r="I80" s="222" t="s">
        <v>234</v>
      </c>
    </row>
    <row r="81" spans="1:22" ht="13.5" thickBot="1" x14ac:dyDescent="0.25">
      <c r="A81" s="223" t="s">
        <v>234</v>
      </c>
      <c r="B81" s="222" t="s">
        <v>234</v>
      </c>
      <c r="C81" s="222" t="s">
        <v>234</v>
      </c>
      <c r="D81" s="222" t="s">
        <v>234</v>
      </c>
      <c r="E81" s="222" t="s">
        <v>234</v>
      </c>
      <c r="F81" s="222" t="s">
        <v>234</v>
      </c>
      <c r="G81" s="222" t="s">
        <v>234</v>
      </c>
      <c r="H81" s="222" t="s">
        <v>234</v>
      </c>
      <c r="I81" s="222" t="s">
        <v>234</v>
      </c>
    </row>
    <row r="82" spans="1:22" ht="13.5" thickBot="1" x14ac:dyDescent="0.25">
      <c r="A82" s="113" t="s">
        <v>59</v>
      </c>
      <c r="B82" s="157" t="s">
        <v>230</v>
      </c>
      <c r="C82" s="224" t="s">
        <v>234</v>
      </c>
      <c r="D82" s="225" t="s">
        <v>234</v>
      </c>
      <c r="E82" s="222" t="s">
        <v>234</v>
      </c>
      <c r="F82" s="222" t="s">
        <v>234</v>
      </c>
      <c r="G82" s="222" t="s">
        <v>234</v>
      </c>
      <c r="H82" s="222" t="s">
        <v>234</v>
      </c>
      <c r="I82" s="222" t="s">
        <v>234</v>
      </c>
    </row>
    <row r="83" spans="1:22" ht="26.25" thickBot="1" x14ac:dyDescent="0.25">
      <c r="A83" s="114" t="s">
        <v>164</v>
      </c>
      <c r="B83" s="115" t="s">
        <v>199</v>
      </c>
      <c r="C83" s="158" t="s">
        <v>200</v>
      </c>
      <c r="D83" s="230" t="s">
        <v>234</v>
      </c>
      <c r="E83" s="115" t="s">
        <v>168</v>
      </c>
      <c r="F83" s="117" t="s">
        <v>169</v>
      </c>
      <c r="G83" s="158" t="s">
        <v>170</v>
      </c>
      <c r="H83" s="226" t="s">
        <v>234</v>
      </c>
      <c r="I83" s="118" t="s">
        <v>171</v>
      </c>
      <c r="L83" s="291" t="s">
        <v>172</v>
      </c>
      <c r="M83" s="292"/>
      <c r="N83" s="292"/>
      <c r="O83" s="292"/>
      <c r="P83" s="292"/>
      <c r="Q83" s="292"/>
      <c r="R83" s="292"/>
      <c r="S83" s="292"/>
      <c r="T83" s="292"/>
      <c r="U83" s="292"/>
      <c r="V83" s="293"/>
    </row>
    <row r="84" spans="1:22" ht="25.5" x14ac:dyDescent="0.2">
      <c r="A84" s="119" t="s">
        <v>173</v>
      </c>
      <c r="B84" s="120">
        <v>0.44840000000000002</v>
      </c>
      <c r="C84" s="121">
        <v>0.44440000000000002</v>
      </c>
      <c r="D84" s="232" t="s">
        <v>234</v>
      </c>
      <c r="E84" s="123">
        <v>0.45</v>
      </c>
      <c r="F84" s="124" t="s">
        <v>174</v>
      </c>
      <c r="G84" s="125">
        <f>E84+6%</f>
        <v>0.51</v>
      </c>
      <c r="H84" s="125">
        <f>E84-6%</f>
        <v>0.39</v>
      </c>
      <c r="I84" s="126" t="s">
        <v>201</v>
      </c>
      <c r="J84" s="127">
        <v>0.06</v>
      </c>
      <c r="L84" s="282" t="s">
        <v>47</v>
      </c>
      <c r="M84" s="294"/>
      <c r="N84" s="294"/>
      <c r="O84" s="294"/>
      <c r="P84" s="294"/>
      <c r="Q84" s="294"/>
      <c r="R84" s="294"/>
      <c r="S84" s="294"/>
      <c r="T84" s="294"/>
      <c r="U84" s="294"/>
      <c r="V84" s="295"/>
    </row>
    <row r="85" spans="1:22" x14ac:dyDescent="0.2">
      <c r="A85" s="128" t="s">
        <v>175</v>
      </c>
      <c r="B85" s="120">
        <v>0.17599999999999999</v>
      </c>
      <c r="C85" s="121">
        <v>0.15909999999999999</v>
      </c>
      <c r="D85" s="232" t="s">
        <v>234</v>
      </c>
      <c r="E85" s="123">
        <v>0.16</v>
      </c>
      <c r="F85" s="124" t="s">
        <v>176</v>
      </c>
      <c r="G85" s="125">
        <f>E85+5%</f>
        <v>0.21000000000000002</v>
      </c>
      <c r="H85" s="125">
        <f>E85-5%</f>
        <v>0.11</v>
      </c>
      <c r="I85" s="129" t="s">
        <v>202</v>
      </c>
      <c r="J85" s="127">
        <v>0.05</v>
      </c>
      <c r="L85" s="296"/>
      <c r="M85" s="297"/>
      <c r="N85" s="297"/>
      <c r="O85" s="297"/>
      <c r="P85" s="297"/>
      <c r="Q85" s="297"/>
      <c r="R85" s="297"/>
      <c r="S85" s="297"/>
      <c r="T85" s="297"/>
      <c r="U85" s="297"/>
      <c r="V85" s="298"/>
    </row>
    <row r="86" spans="1:22" ht="25.5" x14ac:dyDescent="0.2">
      <c r="A86" s="119" t="s">
        <v>177</v>
      </c>
      <c r="B86" s="120">
        <v>0.32979999999999998</v>
      </c>
      <c r="C86" s="121">
        <v>0.33079999999999998</v>
      </c>
      <c r="D86" s="232" t="s">
        <v>234</v>
      </c>
      <c r="E86" s="123">
        <v>0.33</v>
      </c>
      <c r="F86" s="124" t="s">
        <v>174</v>
      </c>
      <c r="G86" s="125">
        <f t="shared" ref="G86" si="30">E86+6%</f>
        <v>0.39</v>
      </c>
      <c r="H86" s="125">
        <f t="shared" ref="H86" si="31">E86-6%</f>
        <v>0.27</v>
      </c>
      <c r="I86" s="129" t="s">
        <v>203</v>
      </c>
      <c r="J86" s="127">
        <v>0.06</v>
      </c>
      <c r="L86" s="296"/>
      <c r="M86" s="297"/>
      <c r="N86" s="297"/>
      <c r="O86" s="297"/>
      <c r="P86" s="297"/>
      <c r="Q86" s="297"/>
      <c r="R86" s="297"/>
      <c r="S86" s="297"/>
      <c r="T86" s="297"/>
      <c r="U86" s="297"/>
      <c r="V86" s="298"/>
    </row>
    <row r="87" spans="1:22" x14ac:dyDescent="0.2">
      <c r="A87" s="128" t="s">
        <v>70</v>
      </c>
      <c r="B87" s="120">
        <v>4.58E-2</v>
      </c>
      <c r="C87" s="121">
        <v>6.5699999999999995E-2</v>
      </c>
      <c r="D87" s="232" t="s">
        <v>234</v>
      </c>
      <c r="E87" s="123">
        <v>0.05</v>
      </c>
      <c r="F87" s="124" t="s">
        <v>176</v>
      </c>
      <c r="G87" s="147">
        <f>E87+5%</f>
        <v>0.1</v>
      </c>
      <c r="H87" s="147">
        <f>E87-5%</f>
        <v>0</v>
      </c>
      <c r="I87" s="129" t="s">
        <v>78</v>
      </c>
      <c r="J87" s="127">
        <v>0.05</v>
      </c>
      <c r="L87" s="296"/>
      <c r="M87" s="297"/>
      <c r="N87" s="297"/>
      <c r="O87" s="297"/>
      <c r="P87" s="297"/>
      <c r="Q87" s="297"/>
      <c r="R87" s="297"/>
      <c r="S87" s="297"/>
      <c r="T87" s="297"/>
      <c r="U87" s="297"/>
      <c r="V87" s="298"/>
    </row>
    <row r="88" spans="1:22" x14ac:dyDescent="0.2">
      <c r="A88" s="128" t="s">
        <v>178</v>
      </c>
      <c r="B88" s="130">
        <f>SUM(B84:B87)</f>
        <v>1</v>
      </c>
      <c r="C88" s="131">
        <f>SUM(C84:C87)</f>
        <v>1</v>
      </c>
      <c r="D88" s="234" t="s">
        <v>234</v>
      </c>
      <c r="E88" s="133">
        <v>1</v>
      </c>
      <c r="F88" s="218" t="s">
        <v>234</v>
      </c>
      <c r="G88" s="218" t="s">
        <v>234</v>
      </c>
      <c r="H88" s="218" t="s">
        <v>234</v>
      </c>
      <c r="I88" s="217" t="s">
        <v>234</v>
      </c>
      <c r="L88" s="296"/>
      <c r="M88" s="297"/>
      <c r="N88" s="297"/>
      <c r="O88" s="297"/>
      <c r="P88" s="297"/>
      <c r="Q88" s="297"/>
      <c r="R88" s="297"/>
      <c r="S88" s="297"/>
      <c r="T88" s="297"/>
      <c r="U88" s="297"/>
      <c r="V88" s="298"/>
    </row>
    <row r="89" spans="1:22" ht="13.5" thickBot="1" x14ac:dyDescent="0.25">
      <c r="A89" s="134" t="s">
        <v>179</v>
      </c>
      <c r="B89" s="135">
        <v>0</v>
      </c>
      <c r="C89" s="136">
        <v>0</v>
      </c>
      <c r="D89" s="236" t="s">
        <v>234</v>
      </c>
      <c r="E89" s="138">
        <v>0</v>
      </c>
      <c r="F89" s="139" t="s">
        <v>174</v>
      </c>
      <c r="G89" s="237" t="s">
        <v>234</v>
      </c>
      <c r="H89" s="237" t="s">
        <v>234</v>
      </c>
      <c r="I89" s="238" t="s">
        <v>234</v>
      </c>
      <c r="J89" s="127">
        <v>0.06</v>
      </c>
      <c r="L89" s="299"/>
      <c r="M89" s="300"/>
      <c r="N89" s="300"/>
      <c r="O89" s="300"/>
      <c r="P89" s="300"/>
      <c r="Q89" s="300"/>
      <c r="R89" s="300"/>
      <c r="S89" s="300"/>
      <c r="T89" s="300"/>
      <c r="U89" s="300"/>
      <c r="V89" s="301"/>
    </row>
    <row r="90" spans="1:22" ht="28.5" x14ac:dyDescent="0.2">
      <c r="A90" s="35" t="s">
        <v>231</v>
      </c>
      <c r="B90" s="168">
        <v>1.5E-3</v>
      </c>
      <c r="C90" s="168">
        <v>1.5E-3</v>
      </c>
      <c r="D90" s="222" t="s">
        <v>234</v>
      </c>
      <c r="E90" s="222" t="s">
        <v>234</v>
      </c>
      <c r="F90" s="222" t="s">
        <v>234</v>
      </c>
      <c r="G90" s="222" t="s">
        <v>234</v>
      </c>
      <c r="H90" s="222" t="s">
        <v>234</v>
      </c>
      <c r="I90" s="222" t="s">
        <v>234</v>
      </c>
    </row>
    <row r="91" spans="1:22" ht="13.5" thickBot="1" x14ac:dyDescent="0.25">
      <c r="A91" s="223" t="s">
        <v>234</v>
      </c>
      <c r="B91" s="222" t="s">
        <v>234</v>
      </c>
      <c r="C91" s="222" t="s">
        <v>234</v>
      </c>
      <c r="D91" s="222" t="s">
        <v>234</v>
      </c>
      <c r="E91" s="222" t="s">
        <v>234</v>
      </c>
      <c r="F91" s="222" t="s">
        <v>234</v>
      </c>
      <c r="G91" s="222" t="s">
        <v>234</v>
      </c>
      <c r="H91" s="222" t="s">
        <v>234</v>
      </c>
      <c r="I91" s="222" t="s">
        <v>234</v>
      </c>
    </row>
    <row r="92" spans="1:22" ht="13.5" thickBot="1" x14ac:dyDescent="0.25">
      <c r="A92" s="113" t="s">
        <v>100</v>
      </c>
      <c r="B92" s="157" t="s">
        <v>230</v>
      </c>
      <c r="C92" s="224" t="s">
        <v>234</v>
      </c>
      <c r="D92" s="225" t="s">
        <v>234</v>
      </c>
      <c r="E92" s="222" t="s">
        <v>234</v>
      </c>
      <c r="F92" s="222" t="s">
        <v>234</v>
      </c>
      <c r="G92" s="222" t="s">
        <v>234</v>
      </c>
      <c r="H92" s="222" t="s">
        <v>234</v>
      </c>
      <c r="I92" s="222" t="s">
        <v>234</v>
      </c>
    </row>
    <row r="93" spans="1:22" ht="26.25" thickBot="1" x14ac:dyDescent="0.25">
      <c r="A93" s="114" t="s">
        <v>164</v>
      </c>
      <c r="B93" s="115" t="s">
        <v>204</v>
      </c>
      <c r="C93" s="226" t="s">
        <v>234</v>
      </c>
      <c r="D93" s="230" t="s">
        <v>234</v>
      </c>
      <c r="E93" s="115" t="s">
        <v>168</v>
      </c>
      <c r="F93" s="117" t="s">
        <v>169</v>
      </c>
      <c r="G93" s="158" t="s">
        <v>170</v>
      </c>
      <c r="H93" s="226" t="s">
        <v>234</v>
      </c>
      <c r="I93" s="118" t="s">
        <v>171</v>
      </c>
      <c r="L93" s="291" t="s">
        <v>172</v>
      </c>
      <c r="M93" s="292"/>
      <c r="N93" s="292"/>
      <c r="O93" s="292"/>
      <c r="P93" s="292"/>
      <c r="Q93" s="292"/>
      <c r="R93" s="292"/>
      <c r="S93" s="292"/>
      <c r="T93" s="292"/>
      <c r="U93" s="292"/>
      <c r="V93" s="293"/>
    </row>
    <row r="94" spans="1:22" ht="25.5" x14ac:dyDescent="0.2">
      <c r="A94" s="119" t="s">
        <v>173</v>
      </c>
      <c r="B94" s="120">
        <v>0.4279</v>
      </c>
      <c r="C94" s="231" t="s">
        <v>234</v>
      </c>
      <c r="D94" s="232" t="s">
        <v>234</v>
      </c>
      <c r="E94" s="123">
        <v>0.43</v>
      </c>
      <c r="F94" s="124" t="s">
        <v>174</v>
      </c>
      <c r="G94" s="125">
        <f>E94+6%</f>
        <v>0.49</v>
      </c>
      <c r="H94" s="125">
        <f>E94-6%</f>
        <v>0.37</v>
      </c>
      <c r="I94" s="126" t="s">
        <v>205</v>
      </c>
      <c r="J94" s="127">
        <v>0.06</v>
      </c>
      <c r="L94" s="282" t="s">
        <v>206</v>
      </c>
      <c r="M94" s="283"/>
      <c r="N94" s="283"/>
      <c r="O94" s="283"/>
      <c r="P94" s="283"/>
      <c r="Q94" s="283"/>
      <c r="R94" s="283"/>
      <c r="S94" s="283"/>
      <c r="T94" s="283"/>
      <c r="U94" s="283"/>
      <c r="V94" s="284"/>
    </row>
    <row r="95" spans="1:22" ht="25.5" x14ac:dyDescent="0.2">
      <c r="A95" s="128" t="s">
        <v>175</v>
      </c>
      <c r="B95" s="120">
        <v>0.18509999999999999</v>
      </c>
      <c r="C95" s="231" t="s">
        <v>234</v>
      </c>
      <c r="D95" s="232" t="s">
        <v>234</v>
      </c>
      <c r="E95" s="123">
        <v>0.19</v>
      </c>
      <c r="F95" s="124" t="s">
        <v>176</v>
      </c>
      <c r="G95" s="125">
        <f>E95+5%</f>
        <v>0.24</v>
      </c>
      <c r="H95" s="125">
        <f>E95-5%</f>
        <v>0.14000000000000001</v>
      </c>
      <c r="I95" s="126" t="s">
        <v>207</v>
      </c>
      <c r="J95" s="127">
        <v>0.05</v>
      </c>
      <c r="L95" s="285"/>
      <c r="M95" s="286"/>
      <c r="N95" s="286"/>
      <c r="O95" s="286"/>
      <c r="P95" s="286"/>
      <c r="Q95" s="286"/>
      <c r="R95" s="286"/>
      <c r="S95" s="286"/>
      <c r="T95" s="286"/>
      <c r="U95" s="286"/>
      <c r="V95" s="287"/>
    </row>
    <row r="96" spans="1:22" ht="25.5" x14ac:dyDescent="0.2">
      <c r="A96" s="119" t="s">
        <v>177</v>
      </c>
      <c r="B96" s="120">
        <v>0.32579999999999998</v>
      </c>
      <c r="C96" s="231" t="s">
        <v>234</v>
      </c>
      <c r="D96" s="232" t="s">
        <v>234</v>
      </c>
      <c r="E96" s="123">
        <v>0.33</v>
      </c>
      <c r="F96" s="124" t="s">
        <v>174</v>
      </c>
      <c r="G96" s="125">
        <f t="shared" ref="G96" si="32">E96+6%</f>
        <v>0.39</v>
      </c>
      <c r="H96" s="125">
        <f t="shared" ref="H96" si="33">E96-6%</f>
        <v>0.27</v>
      </c>
      <c r="I96" s="129" t="s">
        <v>74</v>
      </c>
      <c r="J96" s="127">
        <v>0.06</v>
      </c>
      <c r="L96" s="285"/>
      <c r="M96" s="286"/>
      <c r="N96" s="286"/>
      <c r="O96" s="286"/>
      <c r="P96" s="286"/>
      <c r="Q96" s="286"/>
      <c r="R96" s="286"/>
      <c r="S96" s="286"/>
      <c r="T96" s="286"/>
      <c r="U96" s="286"/>
      <c r="V96" s="287"/>
    </row>
    <row r="97" spans="1:22" x14ac:dyDescent="0.2">
      <c r="A97" s="128" t="s">
        <v>70</v>
      </c>
      <c r="B97" s="120">
        <v>6.1199999999999997E-2</v>
      </c>
      <c r="C97" s="231" t="s">
        <v>234</v>
      </c>
      <c r="D97" s="232" t="s">
        <v>234</v>
      </c>
      <c r="E97" s="123">
        <v>0.05</v>
      </c>
      <c r="F97" s="124" t="s">
        <v>176</v>
      </c>
      <c r="G97" s="147">
        <f>E97+5%</f>
        <v>0.1</v>
      </c>
      <c r="H97" s="147">
        <f>E97-5%</f>
        <v>0</v>
      </c>
      <c r="I97" s="129" t="s">
        <v>78</v>
      </c>
      <c r="J97" s="127">
        <v>0.05</v>
      </c>
      <c r="L97" s="285"/>
      <c r="M97" s="286"/>
      <c r="N97" s="286"/>
      <c r="O97" s="286"/>
      <c r="P97" s="286"/>
      <c r="Q97" s="286"/>
      <c r="R97" s="286"/>
      <c r="S97" s="286"/>
      <c r="T97" s="286"/>
      <c r="U97" s="286"/>
      <c r="V97" s="287"/>
    </row>
    <row r="98" spans="1:22" x14ac:dyDescent="0.2">
      <c r="A98" s="128" t="s">
        <v>178</v>
      </c>
      <c r="B98" s="130">
        <f>SUM(B94:B97)</f>
        <v>1</v>
      </c>
      <c r="C98" s="233" t="s">
        <v>234</v>
      </c>
      <c r="D98" s="234" t="s">
        <v>234</v>
      </c>
      <c r="E98" s="133">
        <v>1</v>
      </c>
      <c r="F98" s="218" t="s">
        <v>234</v>
      </c>
      <c r="G98" s="218" t="s">
        <v>234</v>
      </c>
      <c r="H98" s="218" t="s">
        <v>234</v>
      </c>
      <c r="I98" s="217" t="s">
        <v>234</v>
      </c>
      <c r="L98" s="285"/>
      <c r="M98" s="286"/>
      <c r="N98" s="286"/>
      <c r="O98" s="286"/>
      <c r="P98" s="286"/>
      <c r="Q98" s="286"/>
      <c r="R98" s="286"/>
      <c r="S98" s="286"/>
      <c r="T98" s="286"/>
      <c r="U98" s="286"/>
      <c r="V98" s="287"/>
    </row>
    <row r="99" spans="1:22" ht="13.5" thickBot="1" x14ac:dyDescent="0.25">
      <c r="A99" s="134" t="s">
        <v>179</v>
      </c>
      <c r="B99" s="135">
        <v>0.27279999999999999</v>
      </c>
      <c r="C99" s="235" t="s">
        <v>234</v>
      </c>
      <c r="D99" s="236" t="s">
        <v>234</v>
      </c>
      <c r="E99" s="138">
        <v>0.27</v>
      </c>
      <c r="F99" s="139" t="s">
        <v>174</v>
      </c>
      <c r="G99" s="140">
        <f t="shared" ref="G99" si="34">E99+6%</f>
        <v>0.33</v>
      </c>
      <c r="H99" s="140">
        <f t="shared" ref="H99" si="35">E99-6%</f>
        <v>0.21000000000000002</v>
      </c>
      <c r="I99" s="141" t="s">
        <v>79</v>
      </c>
      <c r="J99" s="127">
        <v>0.06</v>
      </c>
      <c r="L99" s="288"/>
      <c r="M99" s="289"/>
      <c r="N99" s="289"/>
      <c r="O99" s="289"/>
      <c r="P99" s="289"/>
      <c r="Q99" s="289"/>
      <c r="R99" s="289"/>
      <c r="S99" s="289"/>
      <c r="T99" s="289"/>
      <c r="U99" s="289"/>
      <c r="V99" s="290"/>
    </row>
    <row r="100" spans="1:22" ht="28.5" x14ac:dyDescent="0.2">
      <c r="A100" s="35" t="s">
        <v>231</v>
      </c>
      <c r="B100" s="168">
        <v>1.5E-3</v>
      </c>
      <c r="C100" s="222" t="s">
        <v>234</v>
      </c>
      <c r="D100" s="222" t="s">
        <v>234</v>
      </c>
      <c r="E100" s="222" t="s">
        <v>234</v>
      </c>
      <c r="F100" s="222" t="s">
        <v>234</v>
      </c>
      <c r="G100" s="222" t="s">
        <v>234</v>
      </c>
      <c r="H100" s="222" t="s">
        <v>234</v>
      </c>
      <c r="I100" s="222" t="s">
        <v>234</v>
      </c>
    </row>
    <row r="101" spans="1:22" ht="15" thickBot="1" x14ac:dyDescent="0.25">
      <c r="A101" s="239" t="s">
        <v>234</v>
      </c>
      <c r="B101" s="222" t="s">
        <v>234</v>
      </c>
      <c r="C101" s="222" t="s">
        <v>234</v>
      </c>
      <c r="D101" s="222" t="s">
        <v>234</v>
      </c>
      <c r="E101" s="222" t="s">
        <v>234</v>
      </c>
      <c r="F101" s="222" t="s">
        <v>234</v>
      </c>
      <c r="G101" s="222" t="s">
        <v>234</v>
      </c>
      <c r="H101" s="222" t="s">
        <v>234</v>
      </c>
      <c r="I101" s="222" t="s">
        <v>234</v>
      </c>
    </row>
    <row r="102" spans="1:22" ht="13.5" thickBot="1" x14ac:dyDescent="0.25">
      <c r="A102" s="113" t="s">
        <v>208</v>
      </c>
      <c r="B102" s="157" t="s">
        <v>230</v>
      </c>
      <c r="C102" s="224" t="s">
        <v>234</v>
      </c>
      <c r="D102" s="225" t="s">
        <v>234</v>
      </c>
      <c r="E102" s="222" t="s">
        <v>234</v>
      </c>
      <c r="F102" s="222" t="s">
        <v>234</v>
      </c>
      <c r="G102" s="222" t="s">
        <v>234</v>
      </c>
      <c r="H102" s="222" t="s">
        <v>234</v>
      </c>
      <c r="I102" s="222" t="s">
        <v>234</v>
      </c>
    </row>
    <row r="103" spans="1:22" ht="26.25" thickBot="1" x14ac:dyDescent="0.25">
      <c r="A103" s="114" t="s">
        <v>164</v>
      </c>
      <c r="B103" s="115" t="s">
        <v>209</v>
      </c>
      <c r="C103" s="158" t="s">
        <v>210</v>
      </c>
      <c r="D103" s="116" t="s">
        <v>211</v>
      </c>
      <c r="E103" s="115" t="s">
        <v>168</v>
      </c>
      <c r="F103" s="117" t="s">
        <v>169</v>
      </c>
      <c r="G103" s="158" t="s">
        <v>170</v>
      </c>
      <c r="H103" s="226" t="s">
        <v>234</v>
      </c>
      <c r="I103" s="118" t="s">
        <v>171</v>
      </c>
      <c r="L103" s="291" t="s">
        <v>172</v>
      </c>
      <c r="M103" s="292"/>
      <c r="N103" s="292"/>
      <c r="O103" s="292"/>
      <c r="P103" s="292"/>
      <c r="Q103" s="292"/>
      <c r="R103" s="292"/>
      <c r="S103" s="292"/>
      <c r="T103" s="292"/>
      <c r="U103" s="292"/>
      <c r="V103" s="293"/>
    </row>
    <row r="104" spans="1:22" ht="25.5" x14ac:dyDescent="0.2">
      <c r="A104" s="119" t="s">
        <v>173</v>
      </c>
      <c r="B104" s="120">
        <v>0</v>
      </c>
      <c r="C104" s="121">
        <v>0</v>
      </c>
      <c r="D104" s="122">
        <v>0</v>
      </c>
      <c r="E104" s="240" t="s">
        <v>234</v>
      </c>
      <c r="F104" s="124" t="s">
        <v>174</v>
      </c>
      <c r="G104" s="218" t="s">
        <v>234</v>
      </c>
      <c r="H104" s="218" t="s">
        <v>234</v>
      </c>
      <c r="I104" s="241" t="s">
        <v>234</v>
      </c>
      <c r="J104" s="127">
        <v>0.06</v>
      </c>
      <c r="L104" s="282" t="s">
        <v>46</v>
      </c>
      <c r="M104" s="294"/>
      <c r="N104" s="294"/>
      <c r="O104" s="294"/>
      <c r="P104" s="294"/>
      <c r="Q104" s="294"/>
      <c r="R104" s="294"/>
      <c r="S104" s="294"/>
      <c r="T104" s="294"/>
      <c r="U104" s="294"/>
      <c r="V104" s="295"/>
    </row>
    <row r="105" spans="1:22" x14ac:dyDescent="0.2">
      <c r="A105" s="128" t="s">
        <v>175</v>
      </c>
      <c r="B105" s="120">
        <v>0</v>
      </c>
      <c r="C105" s="121">
        <v>0</v>
      </c>
      <c r="D105" s="122">
        <v>0</v>
      </c>
      <c r="E105" s="240" t="s">
        <v>234</v>
      </c>
      <c r="F105" s="124" t="s">
        <v>176</v>
      </c>
      <c r="G105" s="218" t="s">
        <v>234</v>
      </c>
      <c r="H105" s="218" t="s">
        <v>234</v>
      </c>
      <c r="I105" s="217" t="s">
        <v>234</v>
      </c>
      <c r="J105" s="127">
        <v>0.05</v>
      </c>
      <c r="L105" s="296"/>
      <c r="M105" s="297"/>
      <c r="N105" s="297"/>
      <c r="O105" s="297"/>
      <c r="P105" s="297"/>
      <c r="Q105" s="297"/>
      <c r="R105" s="297"/>
      <c r="S105" s="297"/>
      <c r="T105" s="297"/>
      <c r="U105" s="297"/>
      <c r="V105" s="298"/>
    </row>
    <row r="106" spans="1:22" ht="25.5" x14ac:dyDescent="0.2">
      <c r="A106" s="119" t="s">
        <v>177</v>
      </c>
      <c r="B106" s="120">
        <v>0.96309999999999996</v>
      </c>
      <c r="C106" s="121">
        <v>0.9627</v>
      </c>
      <c r="D106" s="122">
        <v>0.90429999999999999</v>
      </c>
      <c r="E106" s="123">
        <v>0.94</v>
      </c>
      <c r="F106" s="124" t="s">
        <v>174</v>
      </c>
      <c r="G106" s="125">
        <f>E106+6%</f>
        <v>1</v>
      </c>
      <c r="H106" s="125">
        <f>E106-6%</f>
        <v>0.87999999999999989</v>
      </c>
      <c r="I106" s="129" t="s">
        <v>212</v>
      </c>
      <c r="J106" s="127">
        <v>0.06</v>
      </c>
      <c r="L106" s="296"/>
      <c r="M106" s="297"/>
      <c r="N106" s="297"/>
      <c r="O106" s="297"/>
      <c r="P106" s="297"/>
      <c r="Q106" s="297"/>
      <c r="R106" s="297"/>
      <c r="S106" s="297"/>
      <c r="T106" s="297"/>
      <c r="U106" s="297"/>
      <c r="V106" s="298"/>
    </row>
    <row r="107" spans="1:22" x14ac:dyDescent="0.2">
      <c r="A107" s="128" t="s">
        <v>70</v>
      </c>
      <c r="B107" s="120">
        <v>3.6900000000000002E-2</v>
      </c>
      <c r="C107" s="121">
        <v>3.73E-2</v>
      </c>
      <c r="D107" s="122">
        <v>9.5399999999999999E-2</v>
      </c>
      <c r="E107" s="123">
        <v>0.05</v>
      </c>
      <c r="F107" s="124" t="s">
        <v>176</v>
      </c>
      <c r="G107" s="147">
        <f>E107+5%</f>
        <v>0.1</v>
      </c>
      <c r="H107" s="147">
        <f>E107-5%</f>
        <v>0</v>
      </c>
      <c r="I107" s="129" t="s">
        <v>78</v>
      </c>
      <c r="J107" s="127">
        <v>0.05</v>
      </c>
      <c r="L107" s="296"/>
      <c r="M107" s="297"/>
      <c r="N107" s="297"/>
      <c r="O107" s="297"/>
      <c r="P107" s="297"/>
      <c r="Q107" s="297"/>
      <c r="R107" s="297"/>
      <c r="S107" s="297"/>
      <c r="T107" s="297"/>
      <c r="U107" s="297"/>
      <c r="V107" s="298"/>
    </row>
    <row r="108" spans="1:22" x14ac:dyDescent="0.2">
      <c r="A108" s="128" t="s">
        <v>178</v>
      </c>
      <c r="B108" s="130">
        <f t="shared" ref="B108:D108" si="36">SUM(B104:B107)</f>
        <v>1</v>
      </c>
      <c r="C108" s="131">
        <f t="shared" si="36"/>
        <v>1</v>
      </c>
      <c r="D108" s="132">
        <f t="shared" si="36"/>
        <v>0.99970000000000003</v>
      </c>
      <c r="E108" s="133">
        <v>1</v>
      </c>
      <c r="F108" s="218" t="s">
        <v>234</v>
      </c>
      <c r="G108" s="218" t="s">
        <v>234</v>
      </c>
      <c r="H108" s="218" t="s">
        <v>234</v>
      </c>
      <c r="I108" s="217" t="s">
        <v>234</v>
      </c>
      <c r="L108" s="296"/>
      <c r="M108" s="297"/>
      <c r="N108" s="297"/>
      <c r="O108" s="297"/>
      <c r="P108" s="297"/>
      <c r="Q108" s="297"/>
      <c r="R108" s="297"/>
      <c r="S108" s="297"/>
      <c r="T108" s="297"/>
      <c r="U108" s="297"/>
      <c r="V108" s="298"/>
    </row>
    <row r="109" spans="1:22" ht="13.5" thickBot="1" x14ac:dyDescent="0.25">
      <c r="A109" s="134" t="s">
        <v>179</v>
      </c>
      <c r="B109" s="135">
        <v>0</v>
      </c>
      <c r="C109" s="136">
        <v>0</v>
      </c>
      <c r="D109" s="137">
        <v>0</v>
      </c>
      <c r="E109" s="242" t="s">
        <v>234</v>
      </c>
      <c r="F109" s="139" t="s">
        <v>174</v>
      </c>
      <c r="G109" s="237" t="s">
        <v>234</v>
      </c>
      <c r="H109" s="237" t="s">
        <v>234</v>
      </c>
      <c r="I109" s="238" t="s">
        <v>234</v>
      </c>
      <c r="J109" s="127">
        <v>0.06</v>
      </c>
      <c r="L109" s="299"/>
      <c r="M109" s="300"/>
      <c r="N109" s="300"/>
      <c r="O109" s="300"/>
      <c r="P109" s="300"/>
      <c r="Q109" s="300"/>
      <c r="R109" s="300"/>
      <c r="S109" s="300"/>
      <c r="T109" s="300"/>
      <c r="U109" s="300"/>
      <c r="V109" s="301"/>
    </row>
    <row r="110" spans="1:22" ht="28.5" x14ac:dyDescent="0.2">
      <c r="A110" s="35" t="s">
        <v>231</v>
      </c>
      <c r="B110" s="168">
        <v>1.5E-3</v>
      </c>
      <c r="C110" s="168">
        <v>1.5E-3</v>
      </c>
      <c r="D110" s="168">
        <v>1.5E-3</v>
      </c>
      <c r="E110" s="222" t="s">
        <v>234</v>
      </c>
      <c r="F110" s="222" t="s">
        <v>234</v>
      </c>
      <c r="G110" s="222" t="s">
        <v>234</v>
      </c>
      <c r="H110" s="222" t="s">
        <v>234</v>
      </c>
      <c r="I110" s="222" t="s">
        <v>234</v>
      </c>
    </row>
    <row r="111" spans="1:22" ht="13.5" thickBot="1" x14ac:dyDescent="0.25">
      <c r="A111" s="223" t="s">
        <v>234</v>
      </c>
      <c r="B111" s="222" t="s">
        <v>234</v>
      </c>
      <c r="C111" s="222" t="s">
        <v>234</v>
      </c>
      <c r="D111" s="222" t="s">
        <v>234</v>
      </c>
      <c r="E111" s="222" t="s">
        <v>234</v>
      </c>
      <c r="F111" s="222" t="s">
        <v>234</v>
      </c>
      <c r="G111" s="222" t="s">
        <v>234</v>
      </c>
      <c r="H111" s="222" t="s">
        <v>234</v>
      </c>
      <c r="I111" s="222" t="s">
        <v>234</v>
      </c>
    </row>
    <row r="112" spans="1:22" ht="13.5" thickBot="1" x14ac:dyDescent="0.25">
      <c r="A112" s="113" t="s">
        <v>213</v>
      </c>
      <c r="B112" s="157" t="s">
        <v>230</v>
      </c>
      <c r="C112" s="224" t="s">
        <v>234</v>
      </c>
      <c r="D112" s="225" t="s">
        <v>234</v>
      </c>
      <c r="E112" s="222" t="s">
        <v>234</v>
      </c>
      <c r="F112" s="222" t="s">
        <v>234</v>
      </c>
      <c r="G112" s="222" t="s">
        <v>234</v>
      </c>
      <c r="H112" s="222" t="s">
        <v>234</v>
      </c>
      <c r="I112" s="222" t="s">
        <v>234</v>
      </c>
    </row>
    <row r="113" spans="1:22" ht="39" thickBot="1" x14ac:dyDescent="0.25">
      <c r="A113" s="114" t="s">
        <v>164</v>
      </c>
      <c r="B113" s="115" t="s">
        <v>214</v>
      </c>
      <c r="C113" s="158" t="s">
        <v>215</v>
      </c>
      <c r="D113" s="116" t="s">
        <v>216</v>
      </c>
      <c r="E113" s="115" t="s">
        <v>168</v>
      </c>
      <c r="F113" s="117" t="s">
        <v>169</v>
      </c>
      <c r="G113" s="158" t="s">
        <v>170</v>
      </c>
      <c r="H113" s="226" t="s">
        <v>234</v>
      </c>
      <c r="I113" s="118" t="s">
        <v>171</v>
      </c>
      <c r="L113" s="291" t="s">
        <v>172</v>
      </c>
      <c r="M113" s="292"/>
      <c r="N113" s="292"/>
      <c r="O113" s="292"/>
      <c r="P113" s="292"/>
      <c r="Q113" s="292"/>
      <c r="R113" s="292"/>
      <c r="S113" s="292"/>
      <c r="T113" s="292"/>
      <c r="U113" s="292"/>
      <c r="V113" s="293"/>
    </row>
    <row r="114" spans="1:22" ht="25.5" x14ac:dyDescent="0.2">
      <c r="A114" s="119" t="s">
        <v>173</v>
      </c>
      <c r="B114" s="120">
        <v>0</v>
      </c>
      <c r="C114" s="121">
        <v>0</v>
      </c>
      <c r="D114" s="122">
        <v>0</v>
      </c>
      <c r="E114" s="240" t="s">
        <v>234</v>
      </c>
      <c r="F114" s="124" t="s">
        <v>174</v>
      </c>
      <c r="G114" s="218" t="s">
        <v>234</v>
      </c>
      <c r="H114" s="218" t="s">
        <v>234</v>
      </c>
      <c r="I114" s="241" t="s">
        <v>234</v>
      </c>
      <c r="J114" s="127">
        <v>0.06</v>
      </c>
      <c r="L114" s="282" t="s">
        <v>45</v>
      </c>
      <c r="M114" s="294"/>
      <c r="N114" s="294"/>
      <c r="O114" s="294"/>
      <c r="P114" s="294"/>
      <c r="Q114" s="294"/>
      <c r="R114" s="294"/>
      <c r="S114" s="294"/>
      <c r="T114" s="294"/>
      <c r="U114" s="294"/>
      <c r="V114" s="295"/>
    </row>
    <row r="115" spans="1:22" ht="25.5" x14ac:dyDescent="0.2">
      <c r="A115" s="128" t="s">
        <v>175</v>
      </c>
      <c r="B115" s="120">
        <v>0.96740000000000004</v>
      </c>
      <c r="C115" s="121">
        <v>0.95630000000000004</v>
      </c>
      <c r="D115" s="122">
        <v>0.96499999999999997</v>
      </c>
      <c r="E115" s="123">
        <v>0.95</v>
      </c>
      <c r="F115" s="124" t="s">
        <v>176</v>
      </c>
      <c r="G115" s="125">
        <f>E115+5%</f>
        <v>1</v>
      </c>
      <c r="H115" s="125">
        <f>E115-5%</f>
        <v>0.89999999999999991</v>
      </c>
      <c r="I115" s="126" t="s">
        <v>217</v>
      </c>
      <c r="J115" s="127">
        <v>0.05</v>
      </c>
      <c r="L115" s="296"/>
      <c r="M115" s="297"/>
      <c r="N115" s="297"/>
      <c r="O115" s="297"/>
      <c r="P115" s="297"/>
      <c r="Q115" s="297"/>
      <c r="R115" s="297"/>
      <c r="S115" s="297"/>
      <c r="T115" s="297"/>
      <c r="U115" s="297"/>
      <c r="V115" s="298"/>
    </row>
    <row r="116" spans="1:22" ht="25.5" x14ac:dyDescent="0.2">
      <c r="A116" s="119" t="s">
        <v>177</v>
      </c>
      <c r="B116" s="120">
        <v>0</v>
      </c>
      <c r="C116" s="121">
        <v>0</v>
      </c>
      <c r="D116" s="122">
        <v>0</v>
      </c>
      <c r="E116" s="240" t="s">
        <v>234</v>
      </c>
      <c r="F116" s="124" t="s">
        <v>174</v>
      </c>
      <c r="G116" s="218" t="s">
        <v>234</v>
      </c>
      <c r="H116" s="218" t="s">
        <v>234</v>
      </c>
      <c r="I116" s="217" t="s">
        <v>234</v>
      </c>
      <c r="J116" s="127">
        <v>0.06</v>
      </c>
      <c r="L116" s="296"/>
      <c r="M116" s="297"/>
      <c r="N116" s="297"/>
      <c r="O116" s="297"/>
      <c r="P116" s="297"/>
      <c r="Q116" s="297"/>
      <c r="R116" s="297"/>
      <c r="S116" s="297"/>
      <c r="T116" s="297"/>
      <c r="U116" s="297"/>
      <c r="V116" s="298"/>
    </row>
    <row r="117" spans="1:22" x14ac:dyDescent="0.2">
      <c r="A117" s="128" t="s">
        <v>70</v>
      </c>
      <c r="B117" s="120">
        <v>3.2599999999999997E-2</v>
      </c>
      <c r="C117" s="121">
        <v>4.3700000000000003E-2</v>
      </c>
      <c r="D117" s="122">
        <v>3.5000000000000003E-2</v>
      </c>
      <c r="E117" s="123">
        <v>0.05</v>
      </c>
      <c r="F117" s="124" t="s">
        <v>176</v>
      </c>
      <c r="G117" s="147">
        <f>E117+5%</f>
        <v>0.1</v>
      </c>
      <c r="H117" s="147">
        <f>E117-5%</f>
        <v>0</v>
      </c>
      <c r="I117" s="129" t="s">
        <v>78</v>
      </c>
      <c r="J117" s="127">
        <v>0.05</v>
      </c>
      <c r="L117" s="296"/>
      <c r="M117" s="297"/>
      <c r="N117" s="297"/>
      <c r="O117" s="297"/>
      <c r="P117" s="297"/>
      <c r="Q117" s="297"/>
      <c r="R117" s="297"/>
      <c r="S117" s="297"/>
      <c r="T117" s="297"/>
      <c r="U117" s="297"/>
      <c r="V117" s="298"/>
    </row>
    <row r="118" spans="1:22" x14ac:dyDescent="0.2">
      <c r="A118" s="128" t="s">
        <v>178</v>
      </c>
      <c r="B118" s="130">
        <f>SUM(B114:B117)</f>
        <v>1</v>
      </c>
      <c r="C118" s="131">
        <f>SUM(C114:C117)</f>
        <v>1</v>
      </c>
      <c r="D118" s="132">
        <f>SUM(D114:D117)</f>
        <v>1</v>
      </c>
      <c r="E118" s="133">
        <v>1</v>
      </c>
      <c r="F118" s="218" t="s">
        <v>234</v>
      </c>
      <c r="G118" s="218" t="s">
        <v>234</v>
      </c>
      <c r="H118" s="218" t="s">
        <v>234</v>
      </c>
      <c r="I118" s="217" t="s">
        <v>234</v>
      </c>
      <c r="L118" s="296"/>
      <c r="M118" s="297"/>
      <c r="N118" s="297"/>
      <c r="O118" s="297"/>
      <c r="P118" s="297"/>
      <c r="Q118" s="297"/>
      <c r="R118" s="297"/>
      <c r="S118" s="297"/>
      <c r="T118" s="297"/>
      <c r="U118" s="297"/>
      <c r="V118" s="298"/>
    </row>
    <row r="119" spans="1:22" ht="13.5" thickBot="1" x14ac:dyDescent="0.25">
      <c r="A119" s="134" t="s">
        <v>179</v>
      </c>
      <c r="B119" s="135">
        <v>0</v>
      </c>
      <c r="C119" s="136">
        <v>0</v>
      </c>
      <c r="D119" s="137">
        <v>0</v>
      </c>
      <c r="E119" s="242" t="s">
        <v>234</v>
      </c>
      <c r="F119" s="139" t="s">
        <v>174</v>
      </c>
      <c r="G119" s="237" t="s">
        <v>234</v>
      </c>
      <c r="H119" s="237" t="s">
        <v>234</v>
      </c>
      <c r="I119" s="238" t="s">
        <v>234</v>
      </c>
      <c r="J119" s="127">
        <v>0.06</v>
      </c>
      <c r="L119" s="299"/>
      <c r="M119" s="300"/>
      <c r="N119" s="300"/>
      <c r="O119" s="300"/>
      <c r="P119" s="300"/>
      <c r="Q119" s="300"/>
      <c r="R119" s="300"/>
      <c r="S119" s="300"/>
      <c r="T119" s="300"/>
      <c r="U119" s="300"/>
      <c r="V119" s="301"/>
    </row>
    <row r="120" spans="1:22" ht="28.5" x14ac:dyDescent="0.2">
      <c r="A120" s="35" t="s">
        <v>231</v>
      </c>
      <c r="B120" s="168">
        <v>1.5E-3</v>
      </c>
      <c r="C120" s="168">
        <v>1.5E-3</v>
      </c>
      <c r="D120" s="168">
        <v>1.5E-3</v>
      </c>
      <c r="E120" s="222" t="s">
        <v>234</v>
      </c>
      <c r="F120" s="222" t="s">
        <v>234</v>
      </c>
      <c r="G120" s="222" t="s">
        <v>234</v>
      </c>
      <c r="H120" s="222" t="s">
        <v>234</v>
      </c>
      <c r="I120" s="222" t="s">
        <v>234</v>
      </c>
    </row>
    <row r="121" spans="1:22" ht="13.5" thickBot="1" x14ac:dyDescent="0.25">
      <c r="A121" s="223" t="s">
        <v>234</v>
      </c>
      <c r="B121" s="222" t="s">
        <v>234</v>
      </c>
      <c r="C121" s="222" t="s">
        <v>234</v>
      </c>
      <c r="D121" s="222" t="s">
        <v>234</v>
      </c>
      <c r="E121" s="222" t="s">
        <v>234</v>
      </c>
      <c r="F121" s="222" t="s">
        <v>234</v>
      </c>
      <c r="G121" s="222" t="s">
        <v>234</v>
      </c>
      <c r="H121" s="222" t="s">
        <v>234</v>
      </c>
      <c r="I121" s="222" t="s">
        <v>234</v>
      </c>
    </row>
    <row r="122" spans="1:22" ht="13.5" thickBot="1" x14ac:dyDescent="0.25">
      <c r="A122" s="113" t="s">
        <v>218</v>
      </c>
      <c r="B122" s="157" t="s">
        <v>230</v>
      </c>
      <c r="C122" s="224" t="s">
        <v>234</v>
      </c>
      <c r="D122" s="225" t="s">
        <v>234</v>
      </c>
      <c r="E122" s="222" t="s">
        <v>234</v>
      </c>
      <c r="F122" s="222" t="s">
        <v>234</v>
      </c>
      <c r="G122" s="222" t="s">
        <v>234</v>
      </c>
      <c r="H122" s="222" t="s">
        <v>234</v>
      </c>
      <c r="I122" s="222" t="s">
        <v>234</v>
      </c>
    </row>
    <row r="123" spans="1:22" ht="26.25" thickBot="1" x14ac:dyDescent="0.25">
      <c r="A123" s="114" t="s">
        <v>164</v>
      </c>
      <c r="B123" s="115" t="s">
        <v>219</v>
      </c>
      <c r="C123" s="158" t="s">
        <v>220</v>
      </c>
      <c r="D123" s="116" t="s">
        <v>221</v>
      </c>
      <c r="E123" s="115" t="s">
        <v>168</v>
      </c>
      <c r="F123" s="117" t="s">
        <v>169</v>
      </c>
      <c r="G123" s="158" t="s">
        <v>170</v>
      </c>
      <c r="H123" s="226" t="s">
        <v>234</v>
      </c>
      <c r="I123" s="118" t="s">
        <v>171</v>
      </c>
      <c r="L123" s="291" t="s">
        <v>172</v>
      </c>
      <c r="M123" s="292"/>
      <c r="N123" s="292"/>
      <c r="O123" s="292"/>
      <c r="P123" s="292"/>
      <c r="Q123" s="292"/>
      <c r="R123" s="292"/>
      <c r="S123" s="292"/>
      <c r="T123" s="292"/>
      <c r="U123" s="292"/>
      <c r="V123" s="293"/>
    </row>
    <row r="124" spans="1:22" ht="25.5" x14ac:dyDescent="0.2">
      <c r="A124" s="119" t="s">
        <v>173</v>
      </c>
      <c r="B124" s="120">
        <v>0</v>
      </c>
      <c r="C124" s="121">
        <v>0</v>
      </c>
      <c r="D124" s="122">
        <v>0</v>
      </c>
      <c r="E124" s="240" t="s">
        <v>234</v>
      </c>
      <c r="F124" s="124" t="s">
        <v>174</v>
      </c>
      <c r="G124" s="218" t="s">
        <v>234</v>
      </c>
      <c r="H124" s="218" t="s">
        <v>234</v>
      </c>
      <c r="I124" s="241" t="s">
        <v>234</v>
      </c>
      <c r="J124" s="127">
        <v>0.06</v>
      </c>
      <c r="L124" s="282" t="s">
        <v>44</v>
      </c>
      <c r="M124" s="294"/>
      <c r="N124" s="294"/>
      <c r="O124" s="294"/>
      <c r="P124" s="294"/>
      <c r="Q124" s="294"/>
      <c r="R124" s="294"/>
      <c r="S124" s="294"/>
      <c r="T124" s="294"/>
      <c r="U124" s="294"/>
      <c r="V124" s="295"/>
    </row>
    <row r="125" spans="1:22" ht="25.5" x14ac:dyDescent="0.2">
      <c r="A125" s="128" t="s">
        <v>175</v>
      </c>
      <c r="B125" s="120">
        <v>0.97409999999999997</v>
      </c>
      <c r="C125" s="121">
        <v>0.91890000000000005</v>
      </c>
      <c r="D125" s="122">
        <v>0.97709999999999997</v>
      </c>
      <c r="E125" s="123">
        <v>0.95</v>
      </c>
      <c r="F125" s="124" t="s">
        <v>176</v>
      </c>
      <c r="G125" s="125">
        <f>E125+5%</f>
        <v>1</v>
      </c>
      <c r="H125" s="125">
        <f>E125-5%</f>
        <v>0.89999999999999991</v>
      </c>
      <c r="I125" s="126" t="s">
        <v>28</v>
      </c>
      <c r="J125" s="127">
        <v>0.05</v>
      </c>
      <c r="L125" s="296"/>
      <c r="M125" s="297"/>
      <c r="N125" s="297"/>
      <c r="O125" s="297"/>
      <c r="P125" s="297"/>
      <c r="Q125" s="297"/>
      <c r="R125" s="297"/>
      <c r="S125" s="297"/>
      <c r="T125" s="297"/>
      <c r="U125" s="297"/>
      <c r="V125" s="298"/>
    </row>
    <row r="126" spans="1:22" ht="25.5" x14ac:dyDescent="0.2">
      <c r="A126" s="119" t="s">
        <v>177</v>
      </c>
      <c r="B126" s="120">
        <v>0</v>
      </c>
      <c r="C126" s="121">
        <v>0</v>
      </c>
      <c r="D126" s="122">
        <v>0</v>
      </c>
      <c r="E126" s="240" t="s">
        <v>234</v>
      </c>
      <c r="F126" s="124" t="s">
        <v>174</v>
      </c>
      <c r="G126" s="218" t="s">
        <v>234</v>
      </c>
      <c r="H126" s="218" t="s">
        <v>234</v>
      </c>
      <c r="I126" s="217" t="s">
        <v>234</v>
      </c>
      <c r="J126" s="127">
        <v>0.06</v>
      </c>
      <c r="L126" s="296"/>
      <c r="M126" s="297"/>
      <c r="N126" s="297"/>
      <c r="O126" s="297"/>
      <c r="P126" s="297"/>
      <c r="Q126" s="297"/>
      <c r="R126" s="297"/>
      <c r="S126" s="297"/>
      <c r="T126" s="297"/>
      <c r="U126" s="297"/>
      <c r="V126" s="298"/>
    </row>
    <row r="127" spans="1:22" x14ac:dyDescent="0.2">
      <c r="A127" s="128" t="s">
        <v>70</v>
      </c>
      <c r="B127" s="120">
        <v>2.5899999999999999E-2</v>
      </c>
      <c r="C127" s="121">
        <v>8.1100000000000005E-2</v>
      </c>
      <c r="D127" s="122">
        <v>2.29E-2</v>
      </c>
      <c r="E127" s="123">
        <v>0.05</v>
      </c>
      <c r="F127" s="124" t="s">
        <v>176</v>
      </c>
      <c r="G127" s="147">
        <f>E127+5%</f>
        <v>0.1</v>
      </c>
      <c r="H127" s="147">
        <f>E127-5%</f>
        <v>0</v>
      </c>
      <c r="I127" s="129" t="s">
        <v>78</v>
      </c>
      <c r="J127" s="127">
        <v>0.05</v>
      </c>
      <c r="L127" s="296"/>
      <c r="M127" s="297"/>
      <c r="N127" s="297"/>
      <c r="O127" s="297"/>
      <c r="P127" s="297"/>
      <c r="Q127" s="297"/>
      <c r="R127" s="297"/>
      <c r="S127" s="297"/>
      <c r="T127" s="297"/>
      <c r="U127" s="297"/>
      <c r="V127" s="298"/>
    </row>
    <row r="128" spans="1:22" x14ac:dyDescent="0.2">
      <c r="A128" s="128" t="s">
        <v>178</v>
      </c>
      <c r="B128" s="130">
        <f>SUM(B124:B127)</f>
        <v>1</v>
      </c>
      <c r="C128" s="131">
        <f>SUM(C124:C127)</f>
        <v>1</v>
      </c>
      <c r="D128" s="132">
        <f>SUM(D124:D127)</f>
        <v>1</v>
      </c>
      <c r="E128" s="133">
        <v>1</v>
      </c>
      <c r="F128" s="218" t="s">
        <v>234</v>
      </c>
      <c r="G128" s="218" t="s">
        <v>234</v>
      </c>
      <c r="H128" s="218" t="s">
        <v>234</v>
      </c>
      <c r="I128" s="217" t="s">
        <v>234</v>
      </c>
      <c r="L128" s="296"/>
      <c r="M128" s="297"/>
      <c r="N128" s="297"/>
      <c r="O128" s="297"/>
      <c r="P128" s="297"/>
      <c r="Q128" s="297"/>
      <c r="R128" s="297"/>
      <c r="S128" s="297"/>
      <c r="T128" s="297"/>
      <c r="U128" s="297"/>
      <c r="V128" s="298"/>
    </row>
    <row r="129" spans="1:22" ht="13.5" thickBot="1" x14ac:dyDescent="0.25">
      <c r="A129" s="134" t="s">
        <v>179</v>
      </c>
      <c r="B129" s="135">
        <v>0</v>
      </c>
      <c r="C129" s="136">
        <v>0</v>
      </c>
      <c r="D129" s="137">
        <v>0</v>
      </c>
      <c r="E129" s="242" t="s">
        <v>234</v>
      </c>
      <c r="F129" s="139" t="s">
        <v>174</v>
      </c>
      <c r="G129" s="237" t="s">
        <v>234</v>
      </c>
      <c r="H129" s="237" t="s">
        <v>234</v>
      </c>
      <c r="I129" s="238" t="s">
        <v>234</v>
      </c>
      <c r="J129" s="127">
        <v>0.06</v>
      </c>
      <c r="L129" s="299"/>
      <c r="M129" s="300"/>
      <c r="N129" s="300"/>
      <c r="O129" s="300"/>
      <c r="P129" s="300"/>
      <c r="Q129" s="300"/>
      <c r="R129" s="300"/>
      <c r="S129" s="300"/>
      <c r="T129" s="300"/>
      <c r="U129" s="300"/>
      <c r="V129" s="301"/>
    </row>
    <row r="130" spans="1:22" ht="28.5" x14ac:dyDescent="0.2">
      <c r="A130" s="35" t="s">
        <v>231</v>
      </c>
      <c r="B130" s="168">
        <v>1.5E-3</v>
      </c>
      <c r="C130" s="168">
        <v>1.5E-3</v>
      </c>
      <c r="D130" s="168">
        <v>1.5E-3</v>
      </c>
      <c r="E130" s="222" t="s">
        <v>234</v>
      </c>
      <c r="F130" s="222" t="s">
        <v>234</v>
      </c>
      <c r="G130" s="222" t="s">
        <v>234</v>
      </c>
      <c r="H130" s="222" t="s">
        <v>234</v>
      </c>
      <c r="I130" s="222" t="s">
        <v>234</v>
      </c>
    </row>
    <row r="131" spans="1:22" ht="13.5" thickBot="1" x14ac:dyDescent="0.25">
      <c r="A131" s="223" t="s">
        <v>234</v>
      </c>
      <c r="B131" s="222" t="s">
        <v>234</v>
      </c>
      <c r="C131" s="222" t="s">
        <v>234</v>
      </c>
      <c r="D131" s="222" t="s">
        <v>234</v>
      </c>
      <c r="E131" s="222" t="s">
        <v>234</v>
      </c>
      <c r="F131" s="222" t="s">
        <v>234</v>
      </c>
      <c r="G131" s="222" t="s">
        <v>234</v>
      </c>
      <c r="H131" s="222" t="s">
        <v>234</v>
      </c>
      <c r="I131" s="222" t="s">
        <v>234</v>
      </c>
    </row>
    <row r="132" spans="1:22" ht="13.5" thickBot="1" x14ac:dyDescent="0.25">
      <c r="A132" s="113" t="s">
        <v>222</v>
      </c>
      <c r="B132" s="157" t="s">
        <v>230</v>
      </c>
      <c r="C132" s="224" t="s">
        <v>234</v>
      </c>
      <c r="D132" s="225" t="s">
        <v>234</v>
      </c>
      <c r="E132" s="222" t="s">
        <v>234</v>
      </c>
      <c r="F132" s="222" t="s">
        <v>234</v>
      </c>
      <c r="G132" s="222" t="s">
        <v>234</v>
      </c>
      <c r="H132" s="222" t="s">
        <v>234</v>
      </c>
      <c r="I132" s="222" t="s">
        <v>234</v>
      </c>
    </row>
    <row r="133" spans="1:22" ht="26.25" thickBot="1" x14ac:dyDescent="0.25">
      <c r="A133" s="114" t="s">
        <v>164</v>
      </c>
      <c r="B133" s="115" t="s">
        <v>219</v>
      </c>
      <c r="C133" s="158" t="s">
        <v>220</v>
      </c>
      <c r="D133" s="116" t="s">
        <v>221</v>
      </c>
      <c r="E133" s="115" t="s">
        <v>168</v>
      </c>
      <c r="F133" s="117" t="s">
        <v>169</v>
      </c>
      <c r="G133" s="158" t="s">
        <v>170</v>
      </c>
      <c r="H133" s="226" t="s">
        <v>234</v>
      </c>
      <c r="I133" s="118" t="s">
        <v>171</v>
      </c>
      <c r="L133" s="291" t="s">
        <v>172</v>
      </c>
      <c r="M133" s="292"/>
      <c r="N133" s="292"/>
      <c r="O133" s="292"/>
      <c r="P133" s="292"/>
      <c r="Q133" s="292"/>
      <c r="R133" s="292"/>
      <c r="S133" s="292"/>
      <c r="T133" s="292"/>
      <c r="U133" s="292"/>
      <c r="V133" s="293"/>
    </row>
    <row r="134" spans="1:22" ht="25.5" x14ac:dyDescent="0.2">
      <c r="A134" s="119" t="s">
        <v>173</v>
      </c>
      <c r="B134" s="243" t="s">
        <v>234</v>
      </c>
      <c r="C134" s="227" t="s">
        <v>234</v>
      </c>
      <c r="D134" s="244" t="s">
        <v>234</v>
      </c>
      <c r="E134" s="240" t="s">
        <v>234</v>
      </c>
      <c r="F134" s="124" t="s">
        <v>174</v>
      </c>
      <c r="G134" s="218" t="s">
        <v>234</v>
      </c>
      <c r="H134" s="218" t="s">
        <v>234</v>
      </c>
      <c r="I134" s="241" t="s">
        <v>234</v>
      </c>
      <c r="J134" s="127">
        <v>0.06</v>
      </c>
      <c r="L134" s="282" t="s">
        <v>39</v>
      </c>
      <c r="M134" s="294"/>
      <c r="N134" s="294"/>
      <c r="O134" s="294"/>
      <c r="P134" s="294"/>
      <c r="Q134" s="294"/>
      <c r="R134" s="294"/>
      <c r="S134" s="294"/>
      <c r="T134" s="294"/>
      <c r="U134" s="294"/>
      <c r="V134" s="295"/>
    </row>
    <row r="135" spans="1:22" x14ac:dyDescent="0.2">
      <c r="A135" s="128" t="s">
        <v>175</v>
      </c>
      <c r="B135" s="243" t="s">
        <v>234</v>
      </c>
      <c r="C135" s="227" t="s">
        <v>234</v>
      </c>
      <c r="D135" s="244" t="s">
        <v>234</v>
      </c>
      <c r="E135" s="240" t="s">
        <v>234</v>
      </c>
      <c r="F135" s="124" t="s">
        <v>176</v>
      </c>
      <c r="G135" s="218" t="s">
        <v>234</v>
      </c>
      <c r="H135" s="218" t="s">
        <v>234</v>
      </c>
      <c r="I135" s="241" t="s">
        <v>234</v>
      </c>
      <c r="J135" s="127">
        <v>0.05</v>
      </c>
      <c r="L135" s="296"/>
      <c r="M135" s="297"/>
      <c r="N135" s="297"/>
      <c r="O135" s="297"/>
      <c r="P135" s="297"/>
      <c r="Q135" s="297"/>
      <c r="R135" s="297"/>
      <c r="S135" s="297"/>
      <c r="T135" s="297"/>
      <c r="U135" s="297"/>
      <c r="V135" s="298"/>
    </row>
    <row r="136" spans="1:22" ht="25.5" x14ac:dyDescent="0.2">
      <c r="A136" s="119" t="s">
        <v>177</v>
      </c>
      <c r="B136" s="243" t="s">
        <v>234</v>
      </c>
      <c r="C136" s="227" t="s">
        <v>234</v>
      </c>
      <c r="D136" s="244" t="s">
        <v>234</v>
      </c>
      <c r="E136" s="240" t="s">
        <v>234</v>
      </c>
      <c r="F136" s="124" t="s">
        <v>174</v>
      </c>
      <c r="G136" s="218" t="s">
        <v>234</v>
      </c>
      <c r="H136" s="218" t="s">
        <v>234</v>
      </c>
      <c r="I136" s="217" t="s">
        <v>234</v>
      </c>
      <c r="J136" s="127">
        <v>0.06</v>
      </c>
      <c r="L136" s="296"/>
      <c r="M136" s="297"/>
      <c r="N136" s="297"/>
      <c r="O136" s="297"/>
      <c r="P136" s="297"/>
      <c r="Q136" s="297"/>
      <c r="R136" s="297"/>
      <c r="S136" s="297"/>
      <c r="T136" s="297"/>
      <c r="U136" s="297"/>
      <c r="V136" s="298"/>
    </row>
    <row r="137" spans="1:22" x14ac:dyDescent="0.2">
      <c r="A137" s="128" t="s">
        <v>70</v>
      </c>
      <c r="B137" s="120">
        <v>1</v>
      </c>
      <c r="C137" s="121">
        <v>1</v>
      </c>
      <c r="D137" s="122">
        <v>1</v>
      </c>
      <c r="E137" s="123">
        <v>0.95</v>
      </c>
      <c r="F137" s="124" t="s">
        <v>176</v>
      </c>
      <c r="G137" s="147">
        <f>E137+5%</f>
        <v>1</v>
      </c>
      <c r="H137" s="147">
        <f>E137-5%</f>
        <v>0.89999999999999991</v>
      </c>
      <c r="I137" s="129" t="s">
        <v>78</v>
      </c>
      <c r="J137" s="127">
        <v>0.05</v>
      </c>
      <c r="L137" s="296"/>
      <c r="M137" s="297"/>
      <c r="N137" s="297"/>
      <c r="O137" s="297"/>
      <c r="P137" s="297"/>
      <c r="Q137" s="297"/>
      <c r="R137" s="297"/>
      <c r="S137" s="297"/>
      <c r="T137" s="297"/>
      <c r="U137" s="297"/>
      <c r="V137" s="298"/>
    </row>
    <row r="138" spans="1:22" x14ac:dyDescent="0.2">
      <c r="A138" s="128" t="s">
        <v>178</v>
      </c>
      <c r="B138" s="130">
        <f>SUM(B134:B137)</f>
        <v>1</v>
      </c>
      <c r="C138" s="131">
        <f>SUM(C134:C137)</f>
        <v>1</v>
      </c>
      <c r="D138" s="132">
        <f>SUM(D134:D137)</f>
        <v>1</v>
      </c>
      <c r="E138" s="133">
        <v>1</v>
      </c>
      <c r="F138" s="218" t="s">
        <v>234</v>
      </c>
      <c r="G138" s="218" t="s">
        <v>234</v>
      </c>
      <c r="H138" s="218" t="s">
        <v>234</v>
      </c>
      <c r="I138" s="217" t="s">
        <v>234</v>
      </c>
      <c r="L138" s="296"/>
      <c r="M138" s="297"/>
      <c r="N138" s="297"/>
      <c r="O138" s="297"/>
      <c r="P138" s="297"/>
      <c r="Q138" s="297"/>
      <c r="R138" s="297"/>
      <c r="S138" s="297"/>
      <c r="T138" s="297"/>
      <c r="U138" s="297"/>
      <c r="V138" s="298"/>
    </row>
    <row r="139" spans="1:22" ht="13.5" thickBot="1" x14ac:dyDescent="0.25">
      <c r="A139" s="134" t="s">
        <v>179</v>
      </c>
      <c r="B139" s="245" t="s">
        <v>234</v>
      </c>
      <c r="C139" s="246" t="s">
        <v>234</v>
      </c>
      <c r="D139" s="247" t="s">
        <v>234</v>
      </c>
      <c r="E139" s="242" t="s">
        <v>234</v>
      </c>
      <c r="F139" s="139" t="s">
        <v>174</v>
      </c>
      <c r="G139" s="237" t="s">
        <v>234</v>
      </c>
      <c r="H139" s="237" t="s">
        <v>234</v>
      </c>
      <c r="I139" s="238" t="s">
        <v>234</v>
      </c>
      <c r="J139" s="127">
        <v>0.06</v>
      </c>
      <c r="L139" s="299"/>
      <c r="M139" s="300"/>
      <c r="N139" s="300"/>
      <c r="O139" s="300"/>
      <c r="P139" s="300"/>
      <c r="Q139" s="300"/>
      <c r="R139" s="300"/>
      <c r="S139" s="300"/>
      <c r="T139" s="300"/>
      <c r="U139" s="300"/>
      <c r="V139" s="301"/>
    </row>
    <row r="140" spans="1:22" ht="28.5" x14ac:dyDescent="0.2">
      <c r="A140" s="35" t="s">
        <v>231</v>
      </c>
      <c r="B140" s="168">
        <v>1E-3</v>
      </c>
      <c r="C140" s="168">
        <v>1E-3</v>
      </c>
      <c r="D140" s="168">
        <v>1E-3</v>
      </c>
      <c r="E140" s="222" t="s">
        <v>234</v>
      </c>
      <c r="F140" s="222" t="s">
        <v>234</v>
      </c>
      <c r="G140" s="222" t="s">
        <v>234</v>
      </c>
      <c r="H140" s="222" t="s">
        <v>234</v>
      </c>
      <c r="I140" s="222" t="s">
        <v>234</v>
      </c>
    </row>
    <row r="141" spans="1:22" ht="13.5" thickBot="1" x14ac:dyDescent="0.25">
      <c r="A141" s="223" t="s">
        <v>234</v>
      </c>
      <c r="B141" s="222" t="s">
        <v>234</v>
      </c>
      <c r="C141" s="222" t="s">
        <v>234</v>
      </c>
      <c r="D141" s="222" t="s">
        <v>234</v>
      </c>
      <c r="E141" s="222" t="s">
        <v>234</v>
      </c>
      <c r="F141" s="222" t="s">
        <v>234</v>
      </c>
      <c r="G141" s="222" t="s">
        <v>234</v>
      </c>
      <c r="H141" s="222" t="s">
        <v>234</v>
      </c>
      <c r="I141" s="222" t="s">
        <v>234</v>
      </c>
    </row>
    <row r="142" spans="1:22" ht="13.5" thickBot="1" x14ac:dyDescent="0.25">
      <c r="A142" s="113" t="s">
        <v>223</v>
      </c>
      <c r="B142" s="157" t="s">
        <v>230</v>
      </c>
      <c r="C142" s="224" t="s">
        <v>234</v>
      </c>
      <c r="D142" s="225" t="s">
        <v>234</v>
      </c>
      <c r="E142" s="222" t="s">
        <v>234</v>
      </c>
      <c r="F142" s="222" t="s">
        <v>234</v>
      </c>
      <c r="G142" s="222" t="s">
        <v>234</v>
      </c>
      <c r="H142" s="222" t="s">
        <v>234</v>
      </c>
      <c r="I142" s="222" t="s">
        <v>234</v>
      </c>
    </row>
    <row r="143" spans="1:22" ht="26.25" customHeight="1" thickBot="1" x14ac:dyDescent="0.25">
      <c r="A143" s="114" t="s">
        <v>164</v>
      </c>
      <c r="B143" s="115" t="s">
        <v>223</v>
      </c>
      <c r="C143" s="226" t="s">
        <v>234</v>
      </c>
      <c r="D143" s="230" t="s">
        <v>234</v>
      </c>
      <c r="E143" s="115" t="s">
        <v>168</v>
      </c>
      <c r="F143" s="117" t="s">
        <v>169</v>
      </c>
      <c r="G143" s="159" t="s">
        <v>170</v>
      </c>
      <c r="H143" s="248" t="s">
        <v>234</v>
      </c>
      <c r="I143" s="118" t="s">
        <v>171</v>
      </c>
      <c r="L143" s="291" t="s">
        <v>172</v>
      </c>
      <c r="M143" s="292"/>
      <c r="N143" s="292"/>
      <c r="O143" s="292"/>
      <c r="P143" s="292"/>
      <c r="Q143" s="292"/>
      <c r="R143" s="292"/>
      <c r="S143" s="292"/>
      <c r="T143" s="292"/>
      <c r="U143" s="292"/>
      <c r="V143" s="293"/>
    </row>
    <row r="144" spans="1:22" ht="25.5" customHeight="1" x14ac:dyDescent="0.2">
      <c r="A144" s="119" t="s">
        <v>173</v>
      </c>
      <c r="B144" s="120">
        <v>0.80530000000000002</v>
      </c>
      <c r="C144" s="231" t="s">
        <v>234</v>
      </c>
      <c r="D144" s="232" t="s">
        <v>234</v>
      </c>
      <c r="E144" s="123">
        <v>0.81</v>
      </c>
      <c r="F144" s="124" t="s">
        <v>174</v>
      </c>
      <c r="G144" s="125">
        <f>E144+6%</f>
        <v>0.87000000000000011</v>
      </c>
      <c r="H144" s="125">
        <f>E144-6%</f>
        <v>0.75</v>
      </c>
      <c r="I144" s="126" t="s">
        <v>130</v>
      </c>
      <c r="J144" s="127">
        <v>0.06</v>
      </c>
      <c r="L144" s="282" t="s">
        <v>129</v>
      </c>
      <c r="M144" s="283"/>
      <c r="N144" s="283"/>
      <c r="O144" s="283"/>
      <c r="P144" s="283"/>
      <c r="Q144" s="283"/>
      <c r="R144" s="283"/>
      <c r="S144" s="283"/>
      <c r="T144" s="283"/>
      <c r="U144" s="283"/>
      <c r="V144" s="284"/>
    </row>
    <row r="145" spans="1:22" ht="14.25" customHeight="1" x14ac:dyDescent="0.2">
      <c r="A145" s="128" t="s">
        <v>175</v>
      </c>
      <c r="B145" s="120">
        <v>0.20880000000000001</v>
      </c>
      <c r="C145" s="231" t="s">
        <v>234</v>
      </c>
      <c r="D145" s="232" t="s">
        <v>234</v>
      </c>
      <c r="E145" s="123">
        <v>0.2</v>
      </c>
      <c r="F145" s="124" t="s">
        <v>176</v>
      </c>
      <c r="G145" s="125">
        <f>E145+5%</f>
        <v>0.25</v>
      </c>
      <c r="H145" s="125">
        <f>E145-5%</f>
        <v>0.15000000000000002</v>
      </c>
      <c r="I145" s="129" t="s">
        <v>73</v>
      </c>
      <c r="J145" s="127">
        <v>0.05</v>
      </c>
      <c r="L145" s="285"/>
      <c r="M145" s="286"/>
      <c r="N145" s="286"/>
      <c r="O145" s="286"/>
      <c r="P145" s="286"/>
      <c r="Q145" s="286"/>
      <c r="R145" s="286"/>
      <c r="S145" s="286"/>
      <c r="T145" s="286"/>
      <c r="U145" s="286"/>
      <c r="V145" s="287"/>
    </row>
    <row r="146" spans="1:22" ht="25.5" x14ac:dyDescent="0.2">
      <c r="A146" s="119" t="s">
        <v>177</v>
      </c>
      <c r="B146" s="120">
        <v>0.14729999999999999</v>
      </c>
      <c r="C146" s="231" t="s">
        <v>234</v>
      </c>
      <c r="D146" s="232" t="s">
        <v>234</v>
      </c>
      <c r="E146" s="123">
        <v>0.15</v>
      </c>
      <c r="F146" s="124" t="s">
        <v>174</v>
      </c>
      <c r="G146" s="125">
        <f t="shared" ref="G146" si="37">E146+6%</f>
        <v>0.21</v>
      </c>
      <c r="H146" s="125">
        <f t="shared" ref="H146" si="38">E146-6%</f>
        <v>0.09</v>
      </c>
      <c r="I146" s="129" t="s">
        <v>74</v>
      </c>
      <c r="J146" s="127">
        <v>0.06</v>
      </c>
      <c r="L146" s="285"/>
      <c r="M146" s="286"/>
      <c r="N146" s="286"/>
      <c r="O146" s="286"/>
      <c r="P146" s="286"/>
      <c r="Q146" s="286"/>
      <c r="R146" s="286"/>
      <c r="S146" s="286"/>
      <c r="T146" s="286"/>
      <c r="U146" s="286"/>
      <c r="V146" s="287"/>
    </row>
    <row r="147" spans="1:22" ht="25.5" x14ac:dyDescent="0.2">
      <c r="A147" s="119" t="s">
        <v>67</v>
      </c>
      <c r="B147" s="120">
        <v>0</v>
      </c>
      <c r="C147" s="231" t="s">
        <v>234</v>
      </c>
      <c r="D147" s="232" t="s">
        <v>234</v>
      </c>
      <c r="E147" s="123">
        <v>0.05</v>
      </c>
      <c r="F147" s="124" t="s">
        <v>176</v>
      </c>
      <c r="G147" s="125">
        <f t="shared" ref="G147:G148" si="39">E147+5%</f>
        <v>0.1</v>
      </c>
      <c r="H147" s="125">
        <f t="shared" ref="H147:H148" si="40">E147-5%</f>
        <v>0</v>
      </c>
      <c r="I147" s="126" t="s">
        <v>76</v>
      </c>
      <c r="J147" s="127"/>
      <c r="L147" s="285"/>
      <c r="M147" s="286"/>
      <c r="N147" s="286"/>
      <c r="O147" s="286"/>
      <c r="P147" s="286"/>
      <c r="Q147" s="286"/>
      <c r="R147" s="286"/>
      <c r="S147" s="286"/>
      <c r="T147" s="286"/>
      <c r="U147" s="286"/>
      <c r="V147" s="287"/>
    </row>
    <row r="148" spans="1:22" ht="14.25" customHeight="1" x14ac:dyDescent="0.2">
      <c r="A148" s="119" t="s">
        <v>68</v>
      </c>
      <c r="B148" s="120">
        <v>0</v>
      </c>
      <c r="C148" s="231" t="s">
        <v>234</v>
      </c>
      <c r="D148" s="232" t="s">
        <v>234</v>
      </c>
      <c r="E148" s="123">
        <v>0.05</v>
      </c>
      <c r="F148" s="124" t="s">
        <v>176</v>
      </c>
      <c r="G148" s="125">
        <f t="shared" si="39"/>
        <v>0.1</v>
      </c>
      <c r="H148" s="125">
        <f t="shared" si="40"/>
        <v>0</v>
      </c>
      <c r="I148" s="129" t="s">
        <v>77</v>
      </c>
      <c r="J148" s="127"/>
      <c r="L148" s="285"/>
      <c r="M148" s="286"/>
      <c r="N148" s="286"/>
      <c r="O148" s="286"/>
      <c r="P148" s="286"/>
      <c r="Q148" s="286"/>
      <c r="R148" s="286"/>
      <c r="S148" s="286"/>
      <c r="T148" s="286"/>
      <c r="U148" s="286"/>
      <c r="V148" s="287"/>
    </row>
    <row r="149" spans="1:22" ht="14.25" customHeight="1" x14ac:dyDescent="0.2">
      <c r="A149" s="128" t="s">
        <v>69</v>
      </c>
      <c r="B149" s="120">
        <v>0</v>
      </c>
      <c r="C149" s="231" t="s">
        <v>234</v>
      </c>
      <c r="D149" s="232" t="s">
        <v>234</v>
      </c>
      <c r="E149" s="123">
        <v>0.05</v>
      </c>
      <c r="F149" s="124" t="s">
        <v>176</v>
      </c>
      <c r="G149" s="125">
        <f>E149+5%</f>
        <v>0.1</v>
      </c>
      <c r="H149" s="125">
        <f>E149-5%</f>
        <v>0</v>
      </c>
      <c r="I149" s="129" t="s">
        <v>78</v>
      </c>
      <c r="J149" s="127"/>
      <c r="L149" s="285"/>
      <c r="M149" s="286"/>
      <c r="N149" s="286"/>
      <c r="O149" s="286"/>
      <c r="P149" s="286"/>
      <c r="Q149" s="286"/>
      <c r="R149" s="286"/>
      <c r="S149" s="286"/>
      <c r="T149" s="286"/>
      <c r="U149" s="286"/>
      <c r="V149" s="287"/>
    </row>
    <row r="150" spans="1:22" ht="14.25" customHeight="1" x14ac:dyDescent="0.2">
      <c r="A150" s="128" t="s">
        <v>107</v>
      </c>
      <c r="B150" s="120">
        <v>0</v>
      </c>
      <c r="C150" s="231" t="s">
        <v>234</v>
      </c>
      <c r="D150" s="232" t="s">
        <v>234</v>
      </c>
      <c r="E150" s="123">
        <v>0.05</v>
      </c>
      <c r="F150" s="124" t="s">
        <v>176</v>
      </c>
      <c r="G150" s="125">
        <f>E150+5%</f>
        <v>0.1</v>
      </c>
      <c r="H150" s="125">
        <f>E150-5%</f>
        <v>0</v>
      </c>
      <c r="I150" s="129" t="s">
        <v>78</v>
      </c>
      <c r="J150" s="127">
        <v>0.05</v>
      </c>
      <c r="L150" s="285"/>
      <c r="M150" s="286"/>
      <c r="N150" s="286"/>
      <c r="O150" s="286"/>
      <c r="P150" s="286"/>
      <c r="Q150" s="286"/>
      <c r="R150" s="286"/>
      <c r="S150" s="286"/>
      <c r="T150" s="286"/>
      <c r="U150" s="286"/>
      <c r="V150" s="287"/>
    </row>
    <row r="151" spans="1:22" ht="14.25" customHeight="1" x14ac:dyDescent="0.2">
      <c r="A151" s="128" t="s">
        <v>70</v>
      </c>
      <c r="B151" s="120">
        <v>5.3499999999999999E-2</v>
      </c>
      <c r="C151" s="231" t="s">
        <v>234</v>
      </c>
      <c r="D151" s="232" t="s">
        <v>234</v>
      </c>
      <c r="E151" s="123">
        <v>0.05</v>
      </c>
      <c r="F151" s="124" t="s">
        <v>176</v>
      </c>
      <c r="G151" s="125">
        <f>E151+5%</f>
        <v>0.1</v>
      </c>
      <c r="H151" s="125">
        <f>E151-5%</f>
        <v>0</v>
      </c>
      <c r="I151" s="129" t="s">
        <v>78</v>
      </c>
      <c r="J151" s="127"/>
      <c r="L151" s="285"/>
      <c r="M151" s="286"/>
      <c r="N151" s="286"/>
      <c r="O151" s="286"/>
      <c r="P151" s="286"/>
      <c r="Q151" s="286"/>
      <c r="R151" s="286"/>
      <c r="S151" s="286"/>
      <c r="T151" s="286"/>
      <c r="U151" s="286"/>
      <c r="V151" s="287"/>
    </row>
    <row r="152" spans="1:22" ht="14.25" customHeight="1" x14ac:dyDescent="0.2">
      <c r="A152" s="128" t="s">
        <v>71</v>
      </c>
      <c r="B152" s="120">
        <v>0</v>
      </c>
      <c r="C152" s="231" t="s">
        <v>234</v>
      </c>
      <c r="D152" s="232" t="s">
        <v>234</v>
      </c>
      <c r="E152" s="123">
        <v>0.05</v>
      </c>
      <c r="F152" s="124" t="s">
        <v>176</v>
      </c>
      <c r="G152" s="125">
        <f t="shared" ref="G152" si="41">E152+5%</f>
        <v>0.1</v>
      </c>
      <c r="H152" s="125">
        <f t="shared" ref="H152" si="42">E152-5%</f>
        <v>0</v>
      </c>
      <c r="I152" s="217" t="s">
        <v>234</v>
      </c>
      <c r="L152" s="285"/>
      <c r="M152" s="286"/>
      <c r="N152" s="286"/>
      <c r="O152" s="286"/>
      <c r="P152" s="286"/>
      <c r="Q152" s="286"/>
      <c r="R152" s="286"/>
      <c r="S152" s="286"/>
      <c r="T152" s="286"/>
      <c r="U152" s="286"/>
      <c r="V152" s="287"/>
    </row>
    <row r="153" spans="1:22" ht="14.25" customHeight="1" x14ac:dyDescent="0.2">
      <c r="A153" s="128" t="s">
        <v>178</v>
      </c>
      <c r="B153" s="130">
        <f>SUM(B144:B152)</f>
        <v>1.2149000000000001</v>
      </c>
      <c r="C153" s="233" t="s">
        <v>234</v>
      </c>
      <c r="D153" s="234" t="s">
        <v>234</v>
      </c>
      <c r="E153" s="133">
        <v>1.8000000000000003</v>
      </c>
      <c r="F153" s="218" t="s">
        <v>234</v>
      </c>
      <c r="G153" s="218" t="s">
        <v>234</v>
      </c>
      <c r="H153" s="218" t="s">
        <v>234</v>
      </c>
      <c r="I153" s="217" t="s">
        <v>234</v>
      </c>
      <c r="J153" s="127">
        <v>0.06</v>
      </c>
      <c r="L153" s="285"/>
      <c r="M153" s="286"/>
      <c r="N153" s="286"/>
      <c r="O153" s="286"/>
      <c r="P153" s="286"/>
      <c r="Q153" s="286"/>
      <c r="R153" s="286"/>
      <c r="S153" s="286"/>
      <c r="T153" s="286"/>
      <c r="U153" s="286"/>
      <c r="V153" s="287"/>
    </row>
    <row r="154" spans="1:22" ht="15" customHeight="1" thickBot="1" x14ac:dyDescent="0.25">
      <c r="A154" s="134" t="s">
        <v>179</v>
      </c>
      <c r="B154" s="135">
        <v>0.29449999999999998</v>
      </c>
      <c r="C154" s="235" t="s">
        <v>234</v>
      </c>
      <c r="D154" s="236" t="s">
        <v>234</v>
      </c>
      <c r="E154" s="138">
        <v>0.3</v>
      </c>
      <c r="F154" s="139" t="s">
        <v>174</v>
      </c>
      <c r="G154" s="140">
        <f t="shared" ref="G154" si="43">E154+6%</f>
        <v>0.36</v>
      </c>
      <c r="H154" s="140">
        <f t="shared" ref="H154" si="44">E154-6%</f>
        <v>0.24</v>
      </c>
      <c r="I154" s="141" t="s">
        <v>79</v>
      </c>
      <c r="L154" s="288"/>
      <c r="M154" s="289"/>
      <c r="N154" s="289"/>
      <c r="O154" s="289"/>
      <c r="P154" s="289"/>
      <c r="Q154" s="289"/>
      <c r="R154" s="289"/>
      <c r="S154" s="289"/>
      <c r="T154" s="289"/>
      <c r="U154" s="289"/>
      <c r="V154" s="290"/>
    </row>
    <row r="155" spans="1:22" ht="28.5" x14ac:dyDescent="0.2">
      <c r="A155" s="35" t="s">
        <v>231</v>
      </c>
      <c r="B155" s="168">
        <v>2E-3</v>
      </c>
      <c r="C155" s="222" t="s">
        <v>234</v>
      </c>
      <c r="D155" s="222" t="s">
        <v>234</v>
      </c>
      <c r="E155" s="222" t="s">
        <v>234</v>
      </c>
      <c r="F155" s="222" t="s">
        <v>234</v>
      </c>
      <c r="G155" s="222" t="s">
        <v>234</v>
      </c>
      <c r="H155" s="222" t="s">
        <v>234</v>
      </c>
      <c r="I155" s="222" t="s">
        <v>234</v>
      </c>
    </row>
    <row r="156" spans="1:22" ht="13.5" thickBot="1" x14ac:dyDescent="0.25">
      <c r="A156" s="223" t="s">
        <v>234</v>
      </c>
      <c r="B156" s="222" t="s">
        <v>234</v>
      </c>
      <c r="C156" s="222" t="s">
        <v>234</v>
      </c>
      <c r="D156" s="222" t="s">
        <v>234</v>
      </c>
      <c r="E156" s="222" t="s">
        <v>234</v>
      </c>
      <c r="F156" s="222" t="s">
        <v>234</v>
      </c>
      <c r="G156" s="222" t="s">
        <v>234</v>
      </c>
      <c r="H156" s="222" t="s">
        <v>234</v>
      </c>
      <c r="I156" s="222" t="s">
        <v>234</v>
      </c>
    </row>
    <row r="157" spans="1:22" ht="13.5" thickBot="1" x14ac:dyDescent="0.25">
      <c r="A157" s="113" t="s">
        <v>224</v>
      </c>
      <c r="B157" s="157" t="s">
        <v>230</v>
      </c>
      <c r="C157" s="224" t="s">
        <v>234</v>
      </c>
      <c r="D157" s="225" t="s">
        <v>234</v>
      </c>
      <c r="E157" s="222" t="s">
        <v>234</v>
      </c>
      <c r="F157" s="222" t="s">
        <v>234</v>
      </c>
      <c r="G157" s="222" t="s">
        <v>234</v>
      </c>
      <c r="H157" s="222" t="s">
        <v>234</v>
      </c>
      <c r="I157" s="222" t="s">
        <v>234</v>
      </c>
    </row>
    <row r="158" spans="1:22" ht="26.25" thickBot="1" x14ac:dyDescent="0.25">
      <c r="A158" s="114" t="s">
        <v>164</v>
      </c>
      <c r="B158" s="115" t="s">
        <v>224</v>
      </c>
      <c r="C158" s="226" t="s">
        <v>234</v>
      </c>
      <c r="D158" s="230" t="s">
        <v>234</v>
      </c>
      <c r="E158" s="115" t="s">
        <v>168</v>
      </c>
      <c r="F158" s="117" t="s">
        <v>169</v>
      </c>
      <c r="G158" s="158" t="s">
        <v>170</v>
      </c>
      <c r="H158" s="226" t="s">
        <v>234</v>
      </c>
      <c r="I158" s="118" t="s">
        <v>171</v>
      </c>
      <c r="L158" s="291" t="s">
        <v>172</v>
      </c>
      <c r="M158" s="292"/>
      <c r="N158" s="292"/>
      <c r="O158" s="292"/>
      <c r="P158" s="292"/>
      <c r="Q158" s="292"/>
      <c r="R158" s="292"/>
      <c r="S158" s="292"/>
      <c r="T158" s="292"/>
      <c r="U158" s="292"/>
      <c r="V158" s="293"/>
    </row>
    <row r="159" spans="1:22" ht="25.5" x14ac:dyDescent="0.2">
      <c r="A159" s="119" t="s">
        <v>173</v>
      </c>
      <c r="B159" s="120">
        <v>0.8296</v>
      </c>
      <c r="C159" s="231" t="s">
        <v>234</v>
      </c>
      <c r="D159" s="232" t="s">
        <v>234</v>
      </c>
      <c r="E159" s="123">
        <v>0.8</v>
      </c>
      <c r="F159" s="124" t="s">
        <v>174</v>
      </c>
      <c r="G159" s="125">
        <f>E159+6%</f>
        <v>0.8600000000000001</v>
      </c>
      <c r="H159" s="125">
        <f>E159-6%</f>
        <v>0.74</v>
      </c>
      <c r="I159" s="126" t="s">
        <v>205</v>
      </c>
      <c r="J159" s="127">
        <v>0.06</v>
      </c>
      <c r="L159" s="282" t="s">
        <v>53</v>
      </c>
      <c r="M159" s="283"/>
      <c r="N159" s="283"/>
      <c r="O159" s="283"/>
      <c r="P159" s="283"/>
      <c r="Q159" s="283"/>
      <c r="R159" s="283"/>
      <c r="S159" s="283"/>
      <c r="T159" s="283"/>
      <c r="U159" s="283"/>
      <c r="V159" s="284"/>
    </row>
    <row r="160" spans="1:22" x14ac:dyDescent="0.2">
      <c r="A160" s="128" t="s">
        <v>175</v>
      </c>
      <c r="B160" s="120">
        <v>0.25159999999999999</v>
      </c>
      <c r="C160" s="231" t="s">
        <v>234</v>
      </c>
      <c r="D160" s="232" t="s">
        <v>234</v>
      </c>
      <c r="E160" s="123">
        <v>0.25</v>
      </c>
      <c r="F160" s="124" t="s">
        <v>176</v>
      </c>
      <c r="G160" s="125">
        <f>E160+5%</f>
        <v>0.3</v>
      </c>
      <c r="H160" s="125">
        <f>E160-5%</f>
        <v>0.2</v>
      </c>
      <c r="I160" s="129" t="s">
        <v>73</v>
      </c>
      <c r="J160" s="127">
        <v>0.05</v>
      </c>
      <c r="L160" s="285"/>
      <c r="M160" s="286"/>
      <c r="N160" s="286"/>
      <c r="O160" s="286"/>
      <c r="P160" s="286"/>
      <c r="Q160" s="286"/>
      <c r="R160" s="286"/>
      <c r="S160" s="286"/>
      <c r="T160" s="286"/>
      <c r="U160" s="286"/>
      <c r="V160" s="287"/>
    </row>
    <row r="161" spans="1:22" ht="25.5" x14ac:dyDescent="0.2">
      <c r="A161" s="119" t="s">
        <v>177</v>
      </c>
      <c r="B161" s="120">
        <v>0.1404</v>
      </c>
      <c r="C161" s="231" t="s">
        <v>234</v>
      </c>
      <c r="D161" s="232" t="s">
        <v>234</v>
      </c>
      <c r="E161" s="123">
        <v>0.14000000000000001</v>
      </c>
      <c r="F161" s="124" t="s">
        <v>174</v>
      </c>
      <c r="G161" s="125">
        <f t="shared" ref="G161" si="45">E161+6%</f>
        <v>0.2</v>
      </c>
      <c r="H161" s="125">
        <f t="shared" ref="H161" si="46">E161-6%</f>
        <v>8.0000000000000016E-2</v>
      </c>
      <c r="I161" s="129" t="s">
        <v>74</v>
      </c>
      <c r="J161" s="127">
        <v>0.06</v>
      </c>
      <c r="L161" s="285"/>
      <c r="M161" s="286"/>
      <c r="N161" s="286"/>
      <c r="O161" s="286"/>
      <c r="P161" s="286"/>
      <c r="Q161" s="286"/>
      <c r="R161" s="286"/>
      <c r="S161" s="286"/>
      <c r="T161" s="286"/>
      <c r="U161" s="286"/>
      <c r="V161" s="287"/>
    </row>
    <row r="162" spans="1:22" x14ac:dyDescent="0.2">
      <c r="A162" s="128" t="s">
        <v>70</v>
      </c>
      <c r="B162" s="120">
        <v>0.1497</v>
      </c>
      <c r="C162" s="231" t="s">
        <v>234</v>
      </c>
      <c r="D162" s="232" t="s">
        <v>234</v>
      </c>
      <c r="E162" s="123">
        <v>0.15</v>
      </c>
      <c r="F162" s="124" t="s">
        <v>176</v>
      </c>
      <c r="G162" s="147">
        <f>E162+5%</f>
        <v>0.2</v>
      </c>
      <c r="H162" s="147">
        <f>E162-5%</f>
        <v>9.9999999999999992E-2</v>
      </c>
      <c r="I162" s="129" t="s">
        <v>78</v>
      </c>
      <c r="J162" s="127">
        <v>0.05</v>
      </c>
      <c r="L162" s="285"/>
      <c r="M162" s="286"/>
      <c r="N162" s="286"/>
      <c r="O162" s="286"/>
      <c r="P162" s="286"/>
      <c r="Q162" s="286"/>
      <c r="R162" s="286"/>
      <c r="S162" s="286"/>
      <c r="T162" s="286"/>
      <c r="U162" s="286"/>
      <c r="V162" s="287"/>
    </row>
    <row r="163" spans="1:22" x14ac:dyDescent="0.2">
      <c r="A163" s="128" t="s">
        <v>178</v>
      </c>
      <c r="B163" s="130">
        <f>SUM(B159:B162)</f>
        <v>1.3713</v>
      </c>
      <c r="C163" s="233" t="s">
        <v>234</v>
      </c>
      <c r="D163" s="234" t="s">
        <v>234</v>
      </c>
      <c r="E163" s="133">
        <v>1</v>
      </c>
      <c r="F163" s="218" t="s">
        <v>234</v>
      </c>
      <c r="G163" s="218" t="s">
        <v>234</v>
      </c>
      <c r="H163" s="218" t="s">
        <v>234</v>
      </c>
      <c r="I163" s="217" t="s">
        <v>234</v>
      </c>
      <c r="L163" s="285"/>
      <c r="M163" s="286"/>
      <c r="N163" s="286"/>
      <c r="O163" s="286"/>
      <c r="P163" s="286"/>
      <c r="Q163" s="286"/>
      <c r="R163" s="286"/>
      <c r="S163" s="286"/>
      <c r="T163" s="286"/>
      <c r="U163" s="286"/>
      <c r="V163" s="287"/>
    </row>
    <row r="164" spans="1:22" ht="13.5" thickBot="1" x14ac:dyDescent="0.25">
      <c r="A164" s="134" t="s">
        <v>179</v>
      </c>
      <c r="B164" s="135">
        <v>0.2354</v>
      </c>
      <c r="C164" s="235" t="s">
        <v>234</v>
      </c>
      <c r="D164" s="236" t="s">
        <v>234</v>
      </c>
      <c r="E164" s="138">
        <v>0.24</v>
      </c>
      <c r="F164" s="139" t="s">
        <v>174</v>
      </c>
      <c r="G164" s="140">
        <f t="shared" ref="G164" si="47">E164+6%</f>
        <v>0.3</v>
      </c>
      <c r="H164" s="140">
        <f t="shared" ref="H164" si="48">E164-6%</f>
        <v>0.18</v>
      </c>
      <c r="I164" s="141" t="s">
        <v>79</v>
      </c>
      <c r="J164" s="127">
        <v>0.06</v>
      </c>
      <c r="L164" s="288"/>
      <c r="M164" s="289"/>
      <c r="N164" s="289"/>
      <c r="O164" s="289"/>
      <c r="P164" s="289"/>
      <c r="Q164" s="289"/>
      <c r="R164" s="289"/>
      <c r="S164" s="289"/>
      <c r="T164" s="289"/>
      <c r="U164" s="289"/>
      <c r="V164" s="290"/>
    </row>
    <row r="165" spans="1:22" ht="28.5" x14ac:dyDescent="0.2">
      <c r="A165" s="35" t="s">
        <v>231</v>
      </c>
      <c r="B165" s="168">
        <v>1.5E-3</v>
      </c>
      <c r="C165" s="222" t="s">
        <v>234</v>
      </c>
      <c r="D165" s="222" t="s">
        <v>234</v>
      </c>
      <c r="E165" s="222" t="s">
        <v>234</v>
      </c>
      <c r="F165" s="222" t="s">
        <v>234</v>
      </c>
      <c r="G165" s="222" t="s">
        <v>234</v>
      </c>
      <c r="H165" s="222" t="s">
        <v>234</v>
      </c>
      <c r="I165" s="222" t="s">
        <v>234</v>
      </c>
    </row>
    <row r="166" spans="1:22" ht="13.5" thickBot="1" x14ac:dyDescent="0.25">
      <c r="A166" s="223" t="s">
        <v>234</v>
      </c>
      <c r="B166" s="222" t="s">
        <v>234</v>
      </c>
      <c r="C166" s="222" t="s">
        <v>234</v>
      </c>
      <c r="D166" s="222" t="s">
        <v>234</v>
      </c>
      <c r="E166" s="222" t="s">
        <v>234</v>
      </c>
      <c r="F166" s="222" t="s">
        <v>234</v>
      </c>
      <c r="G166" s="222" t="s">
        <v>234</v>
      </c>
      <c r="H166" s="222" t="s">
        <v>234</v>
      </c>
      <c r="I166" s="222" t="s">
        <v>234</v>
      </c>
    </row>
    <row r="167" spans="1:22" ht="13.5" thickBot="1" x14ac:dyDescent="0.25">
      <c r="A167" s="113" t="s">
        <v>225</v>
      </c>
      <c r="B167" s="157" t="s">
        <v>230</v>
      </c>
      <c r="C167" s="224" t="s">
        <v>234</v>
      </c>
      <c r="D167" s="225" t="s">
        <v>234</v>
      </c>
      <c r="E167" s="222" t="s">
        <v>234</v>
      </c>
      <c r="F167" s="222" t="s">
        <v>234</v>
      </c>
      <c r="G167" s="222" t="s">
        <v>234</v>
      </c>
      <c r="H167" s="222" t="s">
        <v>234</v>
      </c>
      <c r="I167" s="222" t="s">
        <v>234</v>
      </c>
    </row>
    <row r="168" spans="1:22" ht="26.25" thickBot="1" x14ac:dyDescent="0.25">
      <c r="A168" s="114" t="s">
        <v>164</v>
      </c>
      <c r="B168" s="115" t="s">
        <v>225</v>
      </c>
      <c r="C168" s="226" t="s">
        <v>234</v>
      </c>
      <c r="D168" s="230" t="s">
        <v>234</v>
      </c>
      <c r="E168" s="115" t="s">
        <v>168</v>
      </c>
      <c r="F168" s="117" t="s">
        <v>169</v>
      </c>
      <c r="G168" s="158" t="s">
        <v>170</v>
      </c>
      <c r="H168" s="226" t="s">
        <v>234</v>
      </c>
      <c r="I168" s="118" t="s">
        <v>171</v>
      </c>
      <c r="L168" s="291" t="s">
        <v>172</v>
      </c>
      <c r="M168" s="292"/>
      <c r="N168" s="292"/>
      <c r="O168" s="292"/>
      <c r="P168" s="292"/>
      <c r="Q168" s="292"/>
      <c r="R168" s="292"/>
      <c r="S168" s="292"/>
      <c r="T168" s="292"/>
      <c r="U168" s="292"/>
      <c r="V168" s="293"/>
    </row>
    <row r="169" spans="1:22" ht="25.5" x14ac:dyDescent="0.2">
      <c r="A169" s="119" t="s">
        <v>173</v>
      </c>
      <c r="B169" s="120">
        <v>0.17080000000000001</v>
      </c>
      <c r="C169" s="231" t="s">
        <v>234</v>
      </c>
      <c r="D169" s="232" t="s">
        <v>234</v>
      </c>
      <c r="E169" s="123">
        <v>0.17</v>
      </c>
      <c r="F169" s="124" t="s">
        <v>174</v>
      </c>
      <c r="G169" s="125">
        <f>E169+6%</f>
        <v>0.23</v>
      </c>
      <c r="H169" s="125">
        <f>E169-6%</f>
        <v>0.11000000000000001</v>
      </c>
      <c r="I169" s="126" t="s">
        <v>226</v>
      </c>
      <c r="J169" s="127">
        <v>0.06</v>
      </c>
      <c r="L169" s="282" t="s">
        <v>54</v>
      </c>
      <c r="M169" s="283"/>
      <c r="N169" s="283"/>
      <c r="O169" s="283"/>
      <c r="P169" s="283"/>
      <c r="Q169" s="283"/>
      <c r="R169" s="283"/>
      <c r="S169" s="283"/>
      <c r="T169" s="283"/>
      <c r="U169" s="283"/>
      <c r="V169" s="284"/>
    </row>
    <row r="170" spans="1:22" x14ac:dyDescent="0.2">
      <c r="A170" s="128" t="s">
        <v>175</v>
      </c>
      <c r="B170" s="120">
        <v>0.25990000000000002</v>
      </c>
      <c r="C170" s="231" t="s">
        <v>234</v>
      </c>
      <c r="D170" s="232" t="s">
        <v>234</v>
      </c>
      <c r="E170" s="123">
        <v>0.26</v>
      </c>
      <c r="F170" s="124" t="s">
        <v>176</v>
      </c>
      <c r="G170" s="125">
        <f>E170+5%</f>
        <v>0.31</v>
      </c>
      <c r="H170" s="125">
        <f>E170-5%</f>
        <v>0.21000000000000002</v>
      </c>
      <c r="I170" s="129" t="s">
        <v>227</v>
      </c>
      <c r="J170" s="127">
        <v>0.05</v>
      </c>
      <c r="L170" s="285"/>
      <c r="M170" s="286"/>
      <c r="N170" s="286"/>
      <c r="O170" s="286"/>
      <c r="P170" s="286"/>
      <c r="Q170" s="286"/>
      <c r="R170" s="286"/>
      <c r="S170" s="286"/>
      <c r="T170" s="286"/>
      <c r="U170" s="286"/>
      <c r="V170" s="287"/>
    </row>
    <row r="171" spans="1:22" ht="25.5" x14ac:dyDescent="0.2">
      <c r="A171" s="119" t="s">
        <v>177</v>
      </c>
      <c r="B171" s="120">
        <v>0.33689999999999998</v>
      </c>
      <c r="C171" s="231" t="s">
        <v>234</v>
      </c>
      <c r="D171" s="232" t="s">
        <v>234</v>
      </c>
      <c r="E171" s="123">
        <v>0.34</v>
      </c>
      <c r="F171" s="124" t="s">
        <v>174</v>
      </c>
      <c r="G171" s="125">
        <f t="shared" ref="G171" si="49">E171+6%</f>
        <v>0.4</v>
      </c>
      <c r="H171" s="125">
        <f t="shared" ref="H171" si="50">E171-6%</f>
        <v>0.28000000000000003</v>
      </c>
      <c r="I171" s="129" t="s">
        <v>227</v>
      </c>
      <c r="J171" s="127">
        <v>0.06</v>
      </c>
      <c r="L171" s="285"/>
      <c r="M171" s="286"/>
      <c r="N171" s="286"/>
      <c r="O171" s="286"/>
      <c r="P171" s="286"/>
      <c r="Q171" s="286"/>
      <c r="R171" s="286"/>
      <c r="S171" s="286"/>
      <c r="T171" s="286"/>
      <c r="U171" s="286"/>
      <c r="V171" s="287"/>
    </row>
    <row r="172" spans="1:22" x14ac:dyDescent="0.2">
      <c r="A172" s="128" t="s">
        <v>70</v>
      </c>
      <c r="B172" s="120">
        <v>0.23269999999999999</v>
      </c>
      <c r="C172" s="231" t="s">
        <v>234</v>
      </c>
      <c r="D172" s="232" t="s">
        <v>234</v>
      </c>
      <c r="E172" s="123">
        <v>0.15</v>
      </c>
      <c r="F172" s="124" t="s">
        <v>176</v>
      </c>
      <c r="G172" s="147">
        <f>E172+5%</f>
        <v>0.2</v>
      </c>
      <c r="H172" s="147">
        <f>E172-5%</f>
        <v>9.9999999999999992E-2</v>
      </c>
      <c r="I172" s="129" t="s">
        <v>78</v>
      </c>
      <c r="J172" s="127">
        <v>0.05</v>
      </c>
      <c r="L172" s="285"/>
      <c r="M172" s="286"/>
      <c r="N172" s="286"/>
      <c r="O172" s="286"/>
      <c r="P172" s="286"/>
      <c r="Q172" s="286"/>
      <c r="R172" s="286"/>
      <c r="S172" s="286"/>
      <c r="T172" s="286"/>
      <c r="U172" s="286"/>
      <c r="V172" s="287"/>
    </row>
    <row r="173" spans="1:22" x14ac:dyDescent="0.2">
      <c r="A173" s="128" t="s">
        <v>178</v>
      </c>
      <c r="B173" s="130">
        <f>SUM(B169:B172)</f>
        <v>1.0003</v>
      </c>
      <c r="C173" s="233" t="s">
        <v>234</v>
      </c>
      <c r="D173" s="234" t="s">
        <v>234</v>
      </c>
      <c r="E173" s="133">
        <v>1</v>
      </c>
      <c r="F173" s="218" t="s">
        <v>234</v>
      </c>
      <c r="G173" s="218" t="s">
        <v>234</v>
      </c>
      <c r="H173" s="218" t="s">
        <v>234</v>
      </c>
      <c r="I173" s="217" t="s">
        <v>234</v>
      </c>
      <c r="L173" s="285"/>
      <c r="M173" s="286"/>
      <c r="N173" s="286"/>
      <c r="O173" s="286"/>
      <c r="P173" s="286"/>
      <c r="Q173" s="286"/>
      <c r="R173" s="286"/>
      <c r="S173" s="286"/>
      <c r="T173" s="286"/>
      <c r="U173" s="286"/>
      <c r="V173" s="287"/>
    </row>
    <row r="174" spans="1:22" ht="13.5" thickBot="1" x14ac:dyDescent="0.25">
      <c r="A174" s="210" t="s">
        <v>179</v>
      </c>
      <c r="B174" s="211">
        <v>0.81200000000000006</v>
      </c>
      <c r="C174" s="249" t="s">
        <v>234</v>
      </c>
      <c r="D174" s="250" t="s">
        <v>234</v>
      </c>
      <c r="E174" s="212">
        <v>0.81</v>
      </c>
      <c r="F174" s="213" t="s">
        <v>174</v>
      </c>
      <c r="G174" s="214">
        <f t="shared" ref="G174" si="51">E174+6%</f>
        <v>0.87000000000000011</v>
      </c>
      <c r="H174" s="214">
        <f t="shared" ref="H174" si="52">E174-6%</f>
        <v>0.75</v>
      </c>
      <c r="I174" s="215" t="s">
        <v>79</v>
      </c>
      <c r="J174" s="127">
        <v>0.06</v>
      </c>
      <c r="L174" s="288"/>
      <c r="M174" s="289"/>
      <c r="N174" s="289"/>
      <c r="O174" s="289"/>
      <c r="P174" s="289"/>
      <c r="Q174" s="289"/>
      <c r="R174" s="289"/>
      <c r="S174" s="289"/>
      <c r="T174" s="289"/>
      <c r="U174" s="289"/>
      <c r="V174" s="290"/>
    </row>
    <row r="175" spans="1:22" ht="28.5" x14ac:dyDescent="0.2">
      <c r="A175" s="35" t="s">
        <v>231</v>
      </c>
      <c r="B175" s="167">
        <v>2.5000000000000001E-3</v>
      </c>
    </row>
    <row r="176" spans="1:22"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3">
    <mergeCell ref="L38:V43"/>
    <mergeCell ref="L169:V174"/>
    <mergeCell ref="A2:H2"/>
    <mergeCell ref="L143:V143"/>
    <mergeCell ref="L144:V154"/>
    <mergeCell ref="L158:V158"/>
    <mergeCell ref="L124:V129"/>
    <mergeCell ref="L133:V133"/>
    <mergeCell ref="L134:V139"/>
    <mergeCell ref="L113:V113"/>
    <mergeCell ref="L83:V83"/>
    <mergeCell ref="L84:V89"/>
    <mergeCell ref="L93:V93"/>
    <mergeCell ref="L47:V47"/>
    <mergeCell ref="L48:V58"/>
    <mergeCell ref="L63:V63"/>
    <mergeCell ref="L64:V69"/>
    <mergeCell ref="A1:H1"/>
    <mergeCell ref="L159:V164"/>
    <mergeCell ref="L168:V168"/>
    <mergeCell ref="L114:V119"/>
    <mergeCell ref="L123:V123"/>
    <mergeCell ref="L94:V99"/>
    <mergeCell ref="L103:V103"/>
    <mergeCell ref="L104:V109"/>
    <mergeCell ref="L73:V73"/>
    <mergeCell ref="L74:V79"/>
    <mergeCell ref="B4:D4"/>
    <mergeCell ref="L5:V5"/>
    <mergeCell ref="L6:V16"/>
    <mergeCell ref="L21:V21"/>
    <mergeCell ref="L22:V32"/>
    <mergeCell ref="L37:V37"/>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8" zoomScale="85" zoomScaleNormal="85" workbookViewId="0">
      <selection activeCell="A27" sqref="A27:F62"/>
    </sheetView>
  </sheetViews>
  <sheetFormatPr defaultRowHeight="14.25" x14ac:dyDescent="0.2"/>
  <cols>
    <col min="1" max="1" width="38.875" style="85" customWidth="1"/>
    <col min="2" max="2" width="25.625" customWidth="1"/>
    <col min="3" max="3" width="20" customWidth="1"/>
    <col min="4" max="4" width="18.875" customWidth="1"/>
    <col min="5" max="5" width="23.375" customWidth="1"/>
    <col min="6" max="6" width="18.875" style="85" customWidth="1"/>
    <col min="7" max="7" width="32.75" customWidth="1"/>
    <col min="11" max="11" width="24.25" customWidth="1"/>
  </cols>
  <sheetData>
    <row r="1" spans="1:32" hidden="1" x14ac:dyDescent="0.2">
      <c r="A1" s="82"/>
      <c r="B1" s="1"/>
      <c r="C1" s="1"/>
      <c r="D1" s="1"/>
      <c r="E1" s="1"/>
      <c r="F1" s="109"/>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2" hidden="1" x14ac:dyDescent="0.2">
      <c r="A2" s="82"/>
      <c r="B2" s="1"/>
      <c r="C2" s="1"/>
      <c r="D2" s="1"/>
      <c r="E2" s="1"/>
      <c r="F2" s="109"/>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2" ht="20.45" hidden="1" customHeight="1" x14ac:dyDescent="0.2">
      <c r="A3" s="281"/>
      <c r="B3" s="281"/>
      <c r="C3" s="281"/>
      <c r="D3" s="281"/>
      <c r="E3" s="29"/>
      <c r="F3" s="81"/>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ht="13.9" hidden="1" customHeight="1" x14ac:dyDescent="0.2">
      <c r="A4" s="281"/>
      <c r="B4" s="281"/>
      <c r="C4" s="281"/>
      <c r="D4" s="281"/>
      <c r="E4" s="1"/>
      <c r="F4" s="109"/>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ht="13.9" hidden="1" customHeight="1" x14ac:dyDescent="0.2">
      <c r="A5" s="281"/>
      <c r="B5" s="281"/>
      <c r="C5" s="281"/>
      <c r="D5" s="281"/>
      <c r="E5" s="1"/>
      <c r="F5" s="109"/>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32" ht="13.9" hidden="1" customHeight="1" x14ac:dyDescent="0.2">
      <c r="A6" s="281"/>
      <c r="B6" s="281"/>
      <c r="C6" s="281"/>
      <c r="D6" s="281"/>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idden="1" x14ac:dyDescent="0.2">
      <c r="A7" s="83"/>
      <c r="B7" s="13"/>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1:32" hidden="1" x14ac:dyDescent="0.2">
      <c r="A8" s="83"/>
      <c r="B8" s="13"/>
      <c r="C8" s="14"/>
      <c r="D8" s="14"/>
      <c r="E8" s="14"/>
      <c r="F8" s="14"/>
      <c r="H8" s="14"/>
      <c r="I8" s="14"/>
      <c r="J8" s="14"/>
      <c r="K8" s="14"/>
      <c r="L8" s="14"/>
      <c r="M8" s="14"/>
      <c r="N8" s="14"/>
      <c r="O8" s="14"/>
      <c r="P8" s="14"/>
      <c r="Q8" s="14"/>
      <c r="R8" s="14"/>
      <c r="S8" s="14"/>
      <c r="T8" s="14"/>
      <c r="U8" s="14"/>
      <c r="V8" s="14"/>
      <c r="W8" s="14"/>
      <c r="X8" s="14"/>
      <c r="Y8" s="14"/>
      <c r="Z8" s="14"/>
      <c r="AA8" s="14"/>
      <c r="AB8" s="14"/>
      <c r="AC8" s="14"/>
      <c r="AD8" s="14"/>
    </row>
    <row r="9" spans="1:32" ht="28.5" hidden="1" x14ac:dyDescent="0.2">
      <c r="A9" s="84" t="s">
        <v>42</v>
      </c>
      <c r="B9" s="15"/>
      <c r="C9" s="16" t="s">
        <v>19</v>
      </c>
      <c r="D9" s="16" t="s">
        <v>154</v>
      </c>
      <c r="E9" s="54" t="s">
        <v>153</v>
      </c>
      <c r="F9" s="78" t="s">
        <v>150</v>
      </c>
      <c r="G9" s="79"/>
      <c r="H9" s="14"/>
      <c r="I9" s="14"/>
      <c r="J9" s="14"/>
      <c r="K9" s="14"/>
      <c r="L9" s="14"/>
      <c r="M9" s="14"/>
      <c r="N9" s="14"/>
      <c r="O9" s="14"/>
      <c r="P9" s="14"/>
      <c r="Q9" s="14"/>
      <c r="R9" s="14"/>
      <c r="S9" s="14"/>
      <c r="T9" s="14"/>
      <c r="U9" s="14"/>
      <c r="V9" s="14"/>
      <c r="W9" s="14"/>
      <c r="X9" s="14"/>
      <c r="Y9" s="14"/>
      <c r="Z9" s="14"/>
      <c r="AA9" s="14"/>
      <c r="AB9" s="14"/>
      <c r="AC9" s="14"/>
      <c r="AD9" s="14"/>
    </row>
    <row r="10" spans="1:32" ht="143.25" hidden="1" customHeight="1" x14ac:dyDescent="0.2">
      <c r="A10" s="84">
        <v>9113</v>
      </c>
      <c r="B10" s="15"/>
      <c r="C10" s="17" t="s">
        <v>49</v>
      </c>
      <c r="D10" s="52" t="s">
        <v>53</v>
      </c>
      <c r="E10" s="52" t="s">
        <v>95</v>
      </c>
      <c r="F10" s="80" t="s">
        <v>151</v>
      </c>
      <c r="H10" s="14"/>
      <c r="I10" s="14"/>
      <c r="J10" s="14"/>
      <c r="K10" s="14"/>
      <c r="L10" s="14"/>
      <c r="M10" s="14"/>
      <c r="N10" s="14"/>
      <c r="O10" s="14"/>
      <c r="P10" s="14"/>
      <c r="Q10" s="14"/>
      <c r="R10" s="14"/>
      <c r="S10" s="14"/>
      <c r="T10" s="14"/>
      <c r="U10" s="14"/>
      <c r="V10" s="14"/>
      <c r="W10" s="14"/>
      <c r="X10" s="14"/>
      <c r="Y10" s="14"/>
      <c r="Z10" s="14"/>
      <c r="AA10" s="14"/>
      <c r="AB10" s="14"/>
      <c r="AC10" s="14"/>
      <c r="AD10" s="14"/>
    </row>
    <row r="11" spans="1:32" ht="78.599999999999994" hidden="1" customHeight="1" x14ac:dyDescent="0.2">
      <c r="A11" s="84">
        <v>9303</v>
      </c>
      <c r="B11" s="15"/>
      <c r="C11" s="17" t="s">
        <v>50</v>
      </c>
      <c r="D11" s="16" t="s">
        <v>54</v>
      </c>
      <c r="E11" s="52" t="s">
        <v>87</v>
      </c>
      <c r="F11" s="54"/>
      <c r="G11" s="54"/>
      <c r="H11" s="14"/>
      <c r="I11" s="14"/>
      <c r="J11" s="14"/>
      <c r="K11" s="14"/>
      <c r="L11" s="14"/>
      <c r="M11" s="14"/>
      <c r="N11" s="14"/>
      <c r="O11" s="14"/>
      <c r="P11" s="14"/>
      <c r="Q11" s="14"/>
      <c r="R11" s="14"/>
      <c r="S11" s="14"/>
      <c r="T11" s="14"/>
      <c r="U11" s="14"/>
      <c r="V11" s="14"/>
      <c r="W11" s="14"/>
      <c r="X11" s="14"/>
      <c r="Y11" s="14"/>
      <c r="Z11" s="14"/>
      <c r="AA11" s="14"/>
      <c r="AB11" s="14"/>
      <c r="AC11" s="14"/>
      <c r="AD11" s="14"/>
    </row>
    <row r="12" spans="1:32" ht="78.599999999999994" hidden="1" customHeight="1" x14ac:dyDescent="0.2">
      <c r="F12" s="85" t="s">
        <v>152</v>
      </c>
      <c r="H12" s="14"/>
      <c r="I12" s="14"/>
      <c r="J12" s="14"/>
      <c r="K12" s="14"/>
      <c r="L12" s="14"/>
      <c r="M12" s="14"/>
      <c r="N12" s="14"/>
      <c r="O12" s="14"/>
      <c r="P12" s="14"/>
      <c r="Q12" s="14"/>
      <c r="R12" s="14"/>
      <c r="S12" s="14"/>
      <c r="T12" s="14"/>
      <c r="U12" s="14"/>
      <c r="V12" s="14"/>
      <c r="W12" s="14"/>
      <c r="X12" s="14"/>
      <c r="Y12" s="14"/>
      <c r="Z12" s="14"/>
      <c r="AA12" s="14"/>
      <c r="AB12" s="14"/>
      <c r="AC12" s="14"/>
      <c r="AD12" s="14"/>
    </row>
    <row r="13" spans="1:32" ht="28.5" hidden="1" x14ac:dyDescent="0.2">
      <c r="A13" s="84" t="s">
        <v>42</v>
      </c>
      <c r="B13" s="15"/>
      <c r="C13" s="16" t="s">
        <v>19</v>
      </c>
      <c r="D13" s="16" t="s">
        <v>139</v>
      </c>
      <c r="E13" s="54" t="s">
        <v>140</v>
      </c>
      <c r="F13" s="72" t="s">
        <v>146</v>
      </c>
      <c r="G13" s="72" t="s">
        <v>147</v>
      </c>
      <c r="H13" s="14"/>
      <c r="I13" s="14"/>
      <c r="J13" s="14"/>
      <c r="K13" s="14"/>
      <c r="L13" s="14"/>
      <c r="M13" s="14"/>
      <c r="N13" s="14"/>
      <c r="O13" s="14"/>
      <c r="P13" s="14"/>
      <c r="Q13" s="14"/>
      <c r="R13" s="14"/>
      <c r="S13" s="14"/>
      <c r="T13" s="14"/>
      <c r="U13" s="14"/>
      <c r="V13" s="14"/>
      <c r="W13" s="14"/>
      <c r="X13" s="14"/>
      <c r="Y13" s="14"/>
      <c r="Z13" s="14"/>
      <c r="AA13" s="14"/>
      <c r="AB13" s="14"/>
      <c r="AC13" s="14"/>
      <c r="AD13" s="14"/>
    </row>
    <row r="14" spans="1:32" ht="102" hidden="1" customHeight="1" x14ac:dyDescent="0.2">
      <c r="A14" s="84">
        <v>9420</v>
      </c>
      <c r="B14" s="15"/>
      <c r="C14" s="17" t="s">
        <v>51</v>
      </c>
      <c r="D14" s="16" t="s">
        <v>136</v>
      </c>
      <c r="E14" s="16" t="s">
        <v>129</v>
      </c>
      <c r="F14" s="71" t="s">
        <v>138</v>
      </c>
      <c r="G14" s="71" t="s">
        <v>130</v>
      </c>
      <c r="H14" s="14"/>
      <c r="I14" s="14"/>
      <c r="J14" s="14"/>
      <c r="K14" s="14"/>
      <c r="L14" s="14"/>
      <c r="M14" s="14"/>
      <c r="N14" s="14"/>
      <c r="O14" s="14"/>
      <c r="P14" s="14"/>
      <c r="Q14" s="14"/>
      <c r="R14" s="14"/>
      <c r="S14" s="14"/>
      <c r="T14" s="14"/>
      <c r="U14" s="14"/>
      <c r="V14" s="14"/>
      <c r="W14" s="14"/>
      <c r="X14" s="14"/>
      <c r="Y14" s="14"/>
      <c r="Z14" s="14"/>
      <c r="AA14" s="14"/>
      <c r="AB14" s="14"/>
      <c r="AC14" s="14"/>
      <c r="AD14" s="14"/>
    </row>
    <row r="15" spans="1:32" ht="102" hidden="1" customHeight="1" x14ac:dyDescent="0.2">
      <c r="A15" s="86"/>
      <c r="B15" s="73"/>
      <c r="C15" s="74"/>
      <c r="D15" s="75"/>
      <c r="E15" s="75"/>
      <c r="F15" s="76"/>
      <c r="G15" s="76"/>
      <c r="H15" s="14"/>
      <c r="I15" s="14"/>
      <c r="J15" s="14"/>
      <c r="K15" s="14"/>
      <c r="L15" s="14"/>
      <c r="M15" s="14"/>
      <c r="N15" s="14"/>
      <c r="O15" s="14"/>
      <c r="P15" s="14"/>
      <c r="Q15" s="14"/>
      <c r="R15" s="14"/>
      <c r="S15" s="14"/>
      <c r="T15" s="14"/>
      <c r="U15" s="14"/>
      <c r="V15" s="14"/>
      <c r="W15" s="14"/>
      <c r="X15" s="14"/>
      <c r="Y15" s="14"/>
      <c r="Z15" s="14"/>
      <c r="AA15" s="14"/>
      <c r="AB15" s="14"/>
      <c r="AC15" s="14"/>
      <c r="AD15" s="14"/>
    </row>
    <row r="16" spans="1:32" ht="102" customHeight="1" x14ac:dyDescent="0.2">
      <c r="A16" s="281" t="s">
        <v>161</v>
      </c>
      <c r="B16" s="281"/>
      <c r="C16" s="281"/>
      <c r="D16" s="281"/>
      <c r="E16" s="281"/>
      <c r="F16" s="281"/>
      <c r="G16" s="29"/>
      <c r="H16" s="29"/>
      <c r="I16" s="29"/>
      <c r="K16" s="14"/>
    </row>
    <row r="18" spans="1:6" ht="20.45" customHeight="1" x14ac:dyDescent="0.2">
      <c r="A18" s="87" t="s">
        <v>131</v>
      </c>
      <c r="B18" s="61"/>
      <c r="C18" s="62"/>
      <c r="D18" s="62"/>
      <c r="E18" s="62"/>
      <c r="F18" s="110"/>
    </row>
    <row r="19" spans="1:6" ht="20.45" hidden="1" customHeight="1" x14ac:dyDescent="0.2">
      <c r="A19" s="87"/>
      <c r="B19" s="61"/>
      <c r="C19" s="62"/>
      <c r="D19" s="62"/>
      <c r="E19" s="62"/>
      <c r="F19" s="110"/>
    </row>
    <row r="20" spans="1:6" ht="20.45" hidden="1" customHeight="1" thickBot="1" x14ac:dyDescent="0.25">
      <c r="A20" s="87" t="s">
        <v>135</v>
      </c>
      <c r="B20" s="61"/>
      <c r="C20" s="62"/>
      <c r="D20" s="62"/>
      <c r="E20" s="62"/>
      <c r="F20" s="110"/>
    </row>
    <row r="21" spans="1:6" ht="22.15" hidden="1" customHeight="1" thickBot="1" x14ac:dyDescent="0.25">
      <c r="A21" s="84" t="s">
        <v>52</v>
      </c>
      <c r="B21" s="54" t="s">
        <v>145</v>
      </c>
      <c r="C21" s="53" t="s">
        <v>112</v>
      </c>
      <c r="E21" s="62"/>
      <c r="F21" s="110"/>
    </row>
    <row r="22" spans="1:6" ht="148.9" hidden="1" customHeight="1" thickBot="1" x14ac:dyDescent="0.25">
      <c r="A22" s="84" t="s">
        <v>141</v>
      </c>
      <c r="B22" s="52" t="s">
        <v>142</v>
      </c>
      <c r="C22" s="55">
        <v>1.5E-3</v>
      </c>
      <c r="E22" s="62"/>
      <c r="F22" s="110"/>
    </row>
    <row r="23" spans="1:6" ht="22.15" hidden="1" customHeight="1" thickBot="1" x14ac:dyDescent="0.25">
      <c r="A23" s="84"/>
      <c r="B23" s="54"/>
      <c r="C23" s="53"/>
      <c r="E23" s="62"/>
      <c r="F23" s="110"/>
    </row>
    <row r="24" spans="1:6" ht="20.45" hidden="1" customHeight="1" thickBot="1" x14ac:dyDescent="0.25">
      <c r="A24" s="87" t="s">
        <v>137</v>
      </c>
      <c r="B24" s="61"/>
      <c r="C24" s="62"/>
      <c r="D24" s="62"/>
      <c r="E24" s="62"/>
      <c r="F24" s="110"/>
    </row>
    <row r="25" spans="1:6" ht="20.45" customHeight="1" x14ac:dyDescent="0.2">
      <c r="A25" s="87"/>
      <c r="B25" s="61"/>
      <c r="C25" s="62"/>
      <c r="D25" s="62"/>
      <c r="E25" s="62"/>
      <c r="F25" s="110"/>
    </row>
    <row r="26" spans="1:6" ht="53.45" customHeight="1" thickBot="1" x14ac:dyDescent="0.25">
      <c r="A26" s="251" t="s">
        <v>2</v>
      </c>
      <c r="B26" s="252" t="s">
        <v>229</v>
      </c>
      <c r="C26" s="252" t="s">
        <v>160</v>
      </c>
      <c r="D26" s="253" t="s">
        <v>3</v>
      </c>
      <c r="E26" s="254" t="s">
        <v>125</v>
      </c>
      <c r="F26" s="255" t="s">
        <v>4</v>
      </c>
    </row>
    <row r="27" spans="1:6" ht="39.6" customHeight="1" x14ac:dyDescent="0.2">
      <c r="A27" s="93" t="s">
        <v>5</v>
      </c>
      <c r="B27" s="162">
        <v>0.3347</v>
      </c>
      <c r="C27" s="162">
        <v>0.35</v>
      </c>
      <c r="D27" s="63" t="s">
        <v>6</v>
      </c>
      <c r="E27" s="64" t="s">
        <v>134</v>
      </c>
      <c r="F27" s="102" t="s">
        <v>73</v>
      </c>
    </row>
    <row r="28" spans="1:6" ht="26.45" customHeight="1" x14ac:dyDescent="0.2">
      <c r="A28" s="94" t="s">
        <v>7</v>
      </c>
      <c r="B28" s="162">
        <v>0.31269999999999998</v>
      </c>
      <c r="C28" s="162">
        <v>0.3</v>
      </c>
      <c r="D28" s="65" t="s">
        <v>8</v>
      </c>
      <c r="E28" s="66" t="s">
        <v>133</v>
      </c>
      <c r="F28" s="103" t="s">
        <v>74</v>
      </c>
    </row>
    <row r="29" spans="1:6" ht="38.25" x14ac:dyDescent="0.2">
      <c r="A29" s="164" t="s">
        <v>9</v>
      </c>
      <c r="B29" s="162">
        <v>0.24690000000000001</v>
      </c>
      <c r="C29" s="162">
        <v>0.24</v>
      </c>
      <c r="D29" s="161" t="s">
        <v>8</v>
      </c>
      <c r="E29" s="160" t="s">
        <v>83</v>
      </c>
      <c r="F29" s="163" t="s">
        <v>130</v>
      </c>
    </row>
    <row r="30" spans="1:6" ht="15.6" customHeight="1" x14ac:dyDescent="0.2">
      <c r="A30" s="256" t="s">
        <v>234</v>
      </c>
      <c r="B30" s="257" t="s">
        <v>234</v>
      </c>
      <c r="C30" s="257" t="s">
        <v>234</v>
      </c>
      <c r="D30" s="258" t="s">
        <v>234</v>
      </c>
      <c r="E30" s="259" t="s">
        <v>234</v>
      </c>
      <c r="F30" s="260" t="s">
        <v>234</v>
      </c>
    </row>
    <row r="31" spans="1:6" ht="21.6" customHeight="1" x14ac:dyDescent="0.2">
      <c r="A31" s="95" t="s">
        <v>60</v>
      </c>
      <c r="B31" s="261" t="s">
        <v>234</v>
      </c>
      <c r="C31" s="261" t="s">
        <v>234</v>
      </c>
      <c r="D31" s="262" t="s">
        <v>234</v>
      </c>
      <c r="E31" s="263" t="s">
        <v>234</v>
      </c>
      <c r="F31" s="264" t="s">
        <v>234</v>
      </c>
    </row>
    <row r="32" spans="1:6" ht="31.5" customHeight="1" x14ac:dyDescent="0.2">
      <c r="A32" s="164" t="s">
        <v>67</v>
      </c>
      <c r="B32" s="162">
        <v>0</v>
      </c>
      <c r="C32" s="162">
        <v>0.05</v>
      </c>
      <c r="D32" s="161" t="s">
        <v>6</v>
      </c>
      <c r="E32" s="160" t="s">
        <v>72</v>
      </c>
      <c r="F32" s="163" t="s">
        <v>76</v>
      </c>
    </row>
    <row r="33" spans="1:6" x14ac:dyDescent="0.2">
      <c r="A33" s="94" t="s">
        <v>68</v>
      </c>
      <c r="B33" s="105">
        <v>0</v>
      </c>
      <c r="C33" s="105">
        <v>0.05</v>
      </c>
      <c r="D33" s="65" t="s">
        <v>6</v>
      </c>
      <c r="E33" s="66" t="s">
        <v>72</v>
      </c>
      <c r="F33" s="103" t="s">
        <v>77</v>
      </c>
    </row>
    <row r="34" spans="1:6" ht="26.45" customHeight="1" x14ac:dyDescent="0.2">
      <c r="A34" s="94" t="s">
        <v>69</v>
      </c>
      <c r="B34" s="105">
        <v>0</v>
      </c>
      <c r="C34" s="105">
        <v>0.05</v>
      </c>
      <c r="D34" s="65" t="s">
        <v>6</v>
      </c>
      <c r="E34" s="66" t="s">
        <v>72</v>
      </c>
      <c r="F34" s="103" t="s">
        <v>78</v>
      </c>
    </row>
    <row r="35" spans="1:6" ht="26.45" customHeight="1" x14ac:dyDescent="0.2">
      <c r="A35" s="94" t="s">
        <v>70</v>
      </c>
      <c r="B35" s="105">
        <v>0.15440000000000001</v>
      </c>
      <c r="C35" s="105">
        <v>0.15</v>
      </c>
      <c r="D35" s="65" t="s">
        <v>6</v>
      </c>
      <c r="E35" s="66" t="s">
        <v>126</v>
      </c>
      <c r="F35" s="103" t="s">
        <v>78</v>
      </c>
    </row>
    <row r="36" spans="1:6" ht="15" thickBot="1" x14ac:dyDescent="0.25">
      <c r="A36" s="96" t="s">
        <v>71</v>
      </c>
      <c r="B36" s="106">
        <v>0</v>
      </c>
      <c r="C36" s="106">
        <v>0.05</v>
      </c>
      <c r="D36" s="67" t="s">
        <v>6</v>
      </c>
      <c r="E36" s="68" t="s">
        <v>72</v>
      </c>
      <c r="F36" s="265" t="s">
        <v>234</v>
      </c>
    </row>
    <row r="37" spans="1:6" ht="15" thickBot="1" x14ac:dyDescent="0.25">
      <c r="A37" s="97" t="s">
        <v>10</v>
      </c>
      <c r="B37" s="107">
        <f>SUM(B27:B36)</f>
        <v>1.0487</v>
      </c>
      <c r="C37" s="107">
        <f>SUM(C27:C36)</f>
        <v>1.24</v>
      </c>
      <c r="D37" s="266" t="s">
        <v>234</v>
      </c>
      <c r="E37" s="267" t="s">
        <v>234</v>
      </c>
      <c r="F37" s="268" t="s">
        <v>234</v>
      </c>
    </row>
    <row r="38" spans="1:6" ht="27" customHeight="1" thickBot="1" x14ac:dyDescent="0.25">
      <c r="A38" s="98" t="s">
        <v>11</v>
      </c>
      <c r="B38" s="108">
        <v>0.13150000000000001</v>
      </c>
      <c r="C38" s="108">
        <v>0.15</v>
      </c>
      <c r="D38" s="99" t="s">
        <v>8</v>
      </c>
      <c r="E38" s="100" t="s">
        <v>127</v>
      </c>
      <c r="F38" s="104" t="s">
        <v>79</v>
      </c>
    </row>
    <row r="39" spans="1:6" hidden="1" x14ac:dyDescent="0.2">
      <c r="A39" s="88" t="s">
        <v>128</v>
      </c>
      <c r="B39" s="269" t="s">
        <v>234</v>
      </c>
      <c r="C39" s="269" t="s">
        <v>234</v>
      </c>
      <c r="D39" s="269" t="s">
        <v>234</v>
      </c>
      <c r="E39" s="269" t="s">
        <v>234</v>
      </c>
      <c r="F39" s="270" t="s">
        <v>234</v>
      </c>
    </row>
    <row r="40" spans="1:6" x14ac:dyDescent="0.2">
      <c r="A40" s="35" t="s">
        <v>231</v>
      </c>
      <c r="B40" s="169">
        <v>2E-3</v>
      </c>
      <c r="C40" s="269" t="s">
        <v>234</v>
      </c>
      <c r="D40" s="269" t="s">
        <v>234</v>
      </c>
      <c r="E40" s="269" t="s">
        <v>234</v>
      </c>
      <c r="F40" s="270" t="s">
        <v>234</v>
      </c>
    </row>
    <row r="41" spans="1:6" x14ac:dyDescent="0.2">
      <c r="A41" s="271" t="s">
        <v>234</v>
      </c>
      <c r="B41" s="200" t="s">
        <v>234</v>
      </c>
      <c r="C41" s="200" t="s">
        <v>234</v>
      </c>
      <c r="D41" s="200" t="s">
        <v>234</v>
      </c>
      <c r="E41" s="200" t="s">
        <v>234</v>
      </c>
      <c r="F41" s="271" t="s">
        <v>234</v>
      </c>
    </row>
    <row r="42" spans="1:6" ht="18" x14ac:dyDescent="0.2">
      <c r="A42" s="87" t="s">
        <v>132</v>
      </c>
      <c r="B42" s="272" t="s">
        <v>234</v>
      </c>
      <c r="C42" s="200" t="s">
        <v>234</v>
      </c>
      <c r="D42" s="200" t="s">
        <v>234</v>
      </c>
      <c r="E42" s="200" t="s">
        <v>234</v>
      </c>
      <c r="F42" s="271" t="s">
        <v>234</v>
      </c>
    </row>
    <row r="43" spans="1:6" ht="18" hidden="1" x14ac:dyDescent="0.2">
      <c r="A43" s="273" t="s">
        <v>234</v>
      </c>
      <c r="B43" s="272" t="s">
        <v>234</v>
      </c>
      <c r="C43" s="200" t="s">
        <v>234</v>
      </c>
      <c r="D43" s="200" t="s">
        <v>234</v>
      </c>
      <c r="E43" s="200" t="s">
        <v>234</v>
      </c>
      <c r="F43" s="271" t="s">
        <v>234</v>
      </c>
    </row>
    <row r="44" spans="1:6" ht="18" hidden="1" x14ac:dyDescent="0.2">
      <c r="A44" s="87" t="s">
        <v>135</v>
      </c>
      <c r="B44" s="272" t="s">
        <v>234</v>
      </c>
      <c r="C44" s="200" t="s">
        <v>234</v>
      </c>
      <c r="D44" s="200" t="s">
        <v>234</v>
      </c>
      <c r="E44" s="200" t="s">
        <v>234</v>
      </c>
      <c r="F44" s="271" t="s">
        <v>234</v>
      </c>
    </row>
    <row r="45" spans="1:6" hidden="1" x14ac:dyDescent="0.2">
      <c r="A45" s="84" t="s">
        <v>52</v>
      </c>
      <c r="B45" s="274" t="s">
        <v>234</v>
      </c>
      <c r="C45" s="54" t="s">
        <v>145</v>
      </c>
      <c r="D45" s="53" t="s">
        <v>112</v>
      </c>
      <c r="E45" s="200" t="s">
        <v>234</v>
      </c>
      <c r="F45" s="271" t="s">
        <v>234</v>
      </c>
    </row>
    <row r="46" spans="1:6" ht="171" hidden="1" x14ac:dyDescent="0.2">
      <c r="A46" s="84" t="s">
        <v>143</v>
      </c>
      <c r="B46" s="274" t="s">
        <v>234</v>
      </c>
      <c r="C46" s="52" t="s">
        <v>144</v>
      </c>
      <c r="D46" s="55">
        <v>1.5E-3</v>
      </c>
      <c r="E46" s="200" t="s">
        <v>234</v>
      </c>
      <c r="F46" s="271" t="s">
        <v>234</v>
      </c>
    </row>
    <row r="47" spans="1:6" hidden="1" x14ac:dyDescent="0.2">
      <c r="A47" s="271" t="s">
        <v>234</v>
      </c>
      <c r="B47" s="200" t="s">
        <v>234</v>
      </c>
      <c r="C47" s="200" t="s">
        <v>234</v>
      </c>
      <c r="D47" s="200" t="s">
        <v>234</v>
      </c>
      <c r="E47" s="200" t="s">
        <v>234</v>
      </c>
      <c r="F47" s="271" t="s">
        <v>234</v>
      </c>
    </row>
    <row r="48" spans="1:6" ht="18" hidden="1" x14ac:dyDescent="0.2">
      <c r="A48" s="87" t="s">
        <v>137</v>
      </c>
      <c r="B48" s="272" t="s">
        <v>234</v>
      </c>
      <c r="C48" s="200" t="s">
        <v>234</v>
      </c>
      <c r="D48" s="200" t="s">
        <v>234</v>
      </c>
      <c r="E48" s="200" t="s">
        <v>234</v>
      </c>
      <c r="F48" s="271" t="s">
        <v>234</v>
      </c>
    </row>
    <row r="49" spans="1:6" ht="15" thickBot="1" x14ac:dyDescent="0.25">
      <c r="A49" s="271" t="s">
        <v>234</v>
      </c>
      <c r="B49" s="200" t="s">
        <v>234</v>
      </c>
      <c r="C49" s="222" t="s">
        <v>234</v>
      </c>
      <c r="D49" s="222" t="s">
        <v>234</v>
      </c>
      <c r="E49" s="222" t="s">
        <v>234</v>
      </c>
      <c r="F49" s="275" t="s">
        <v>234</v>
      </c>
    </row>
    <row r="50" spans="1:6" ht="15" thickBot="1" x14ac:dyDescent="0.25">
      <c r="A50" s="89" t="s">
        <v>2</v>
      </c>
      <c r="B50" s="101" t="s">
        <v>229</v>
      </c>
      <c r="C50" s="90" t="s">
        <v>160</v>
      </c>
      <c r="D50" s="91" t="s">
        <v>3</v>
      </c>
      <c r="E50" s="92" t="s">
        <v>125</v>
      </c>
      <c r="F50" s="111" t="s">
        <v>4</v>
      </c>
    </row>
    <row r="51" spans="1:6" x14ac:dyDescent="0.2">
      <c r="A51" s="93" t="s">
        <v>5</v>
      </c>
      <c r="B51" s="162">
        <v>0.28970000000000001</v>
      </c>
      <c r="C51" s="162">
        <v>0.3</v>
      </c>
      <c r="D51" s="63" t="s">
        <v>6</v>
      </c>
      <c r="E51" s="64" t="s">
        <v>110</v>
      </c>
      <c r="F51" s="102" t="s">
        <v>73</v>
      </c>
    </row>
    <row r="52" spans="1:6" x14ac:dyDescent="0.2">
      <c r="A52" s="94" t="s">
        <v>7</v>
      </c>
      <c r="B52" s="162">
        <v>0.2646</v>
      </c>
      <c r="C52" s="162">
        <v>0.25</v>
      </c>
      <c r="D52" s="65" t="s">
        <v>8</v>
      </c>
      <c r="E52" s="66" t="s">
        <v>84</v>
      </c>
      <c r="F52" s="103" t="s">
        <v>74</v>
      </c>
    </row>
    <row r="53" spans="1:6" ht="38.25" x14ac:dyDescent="0.2">
      <c r="A53" s="164" t="s">
        <v>9</v>
      </c>
      <c r="B53" s="162">
        <v>0.40970000000000001</v>
      </c>
      <c r="C53" s="162">
        <v>0.45</v>
      </c>
      <c r="D53" s="161" t="s">
        <v>8</v>
      </c>
      <c r="E53" s="160" t="s">
        <v>85</v>
      </c>
      <c r="F53" s="163" t="s">
        <v>130</v>
      </c>
    </row>
    <row r="54" spans="1:6" x14ac:dyDescent="0.2">
      <c r="A54" s="256" t="s">
        <v>234</v>
      </c>
      <c r="B54" s="257" t="s">
        <v>234</v>
      </c>
      <c r="C54" s="257" t="s">
        <v>234</v>
      </c>
      <c r="D54" s="258" t="s">
        <v>234</v>
      </c>
      <c r="E54" s="259" t="s">
        <v>234</v>
      </c>
      <c r="F54" s="260" t="s">
        <v>234</v>
      </c>
    </row>
    <row r="55" spans="1:6" x14ac:dyDescent="0.2">
      <c r="A55" s="95" t="s">
        <v>60</v>
      </c>
      <c r="B55" s="261" t="s">
        <v>234</v>
      </c>
      <c r="C55" s="261" t="s">
        <v>234</v>
      </c>
      <c r="D55" s="262" t="s">
        <v>234</v>
      </c>
      <c r="E55" s="263" t="s">
        <v>234</v>
      </c>
      <c r="F55" s="264" t="s">
        <v>234</v>
      </c>
    </row>
    <row r="56" spans="1:6" ht="38.25" x14ac:dyDescent="0.2">
      <c r="A56" s="164" t="s">
        <v>67</v>
      </c>
      <c r="B56" s="162">
        <v>0</v>
      </c>
      <c r="C56" s="162">
        <v>0.05</v>
      </c>
      <c r="D56" s="161" t="s">
        <v>6</v>
      </c>
      <c r="E56" s="160" t="s">
        <v>72</v>
      </c>
      <c r="F56" s="163" t="s">
        <v>76</v>
      </c>
    </row>
    <row r="57" spans="1:6" x14ac:dyDescent="0.2">
      <c r="A57" s="94" t="s">
        <v>68</v>
      </c>
      <c r="B57" s="105">
        <v>0</v>
      </c>
      <c r="C57" s="105">
        <v>0.05</v>
      </c>
      <c r="D57" s="65" t="s">
        <v>6</v>
      </c>
      <c r="E57" s="66" t="s">
        <v>72</v>
      </c>
      <c r="F57" s="103" t="s">
        <v>77</v>
      </c>
    </row>
    <row r="58" spans="1:6" x14ac:dyDescent="0.2">
      <c r="A58" s="94" t="s">
        <v>69</v>
      </c>
      <c r="B58" s="105">
        <v>0</v>
      </c>
      <c r="C58" s="105">
        <v>0.05</v>
      </c>
      <c r="D58" s="65" t="s">
        <v>6</v>
      </c>
      <c r="E58" s="66" t="s">
        <v>72</v>
      </c>
      <c r="F58" s="103" t="s">
        <v>78</v>
      </c>
    </row>
    <row r="59" spans="1:6" x14ac:dyDescent="0.2">
      <c r="A59" s="94" t="s">
        <v>70</v>
      </c>
      <c r="B59" s="105">
        <v>0.1328</v>
      </c>
      <c r="C59" s="105">
        <v>0.15</v>
      </c>
      <c r="D59" s="65" t="s">
        <v>6</v>
      </c>
      <c r="E59" s="66" t="s">
        <v>126</v>
      </c>
      <c r="F59" s="103" t="s">
        <v>78</v>
      </c>
    </row>
    <row r="60" spans="1:6" ht="15" thickBot="1" x14ac:dyDescent="0.25">
      <c r="A60" s="96" t="s">
        <v>71</v>
      </c>
      <c r="B60" s="106">
        <v>0</v>
      </c>
      <c r="C60" s="106">
        <v>0.05</v>
      </c>
      <c r="D60" s="67" t="s">
        <v>6</v>
      </c>
      <c r="E60" s="68" t="s">
        <v>72</v>
      </c>
      <c r="F60" s="265" t="s">
        <v>234</v>
      </c>
    </row>
    <row r="61" spans="1:6" ht="15" thickBot="1" x14ac:dyDescent="0.25">
      <c r="A61" s="97" t="s">
        <v>10</v>
      </c>
      <c r="B61" s="107">
        <f>SUM(B51:B60)</f>
        <v>1.0968</v>
      </c>
      <c r="C61" s="107">
        <v>1.0964</v>
      </c>
      <c r="D61" s="266" t="s">
        <v>234</v>
      </c>
      <c r="E61" s="69" t="s">
        <v>80</v>
      </c>
      <c r="F61" s="268" t="s">
        <v>234</v>
      </c>
    </row>
    <row r="62" spans="1:6" ht="15" thickBot="1" x14ac:dyDescent="0.25">
      <c r="A62" s="98" t="s">
        <v>11</v>
      </c>
      <c r="B62" s="108">
        <v>0.20580000000000001</v>
      </c>
      <c r="C62" s="108">
        <v>0.2</v>
      </c>
      <c r="D62" s="99" t="s">
        <v>8</v>
      </c>
      <c r="E62" s="100" t="s">
        <v>15</v>
      </c>
      <c r="F62" s="104" t="s">
        <v>79</v>
      </c>
    </row>
    <row r="63" spans="1:6" hidden="1" x14ac:dyDescent="0.2">
      <c r="A63" s="88" t="s">
        <v>128</v>
      </c>
      <c r="B63" s="13"/>
      <c r="C63" s="13"/>
      <c r="D63" s="13"/>
      <c r="E63" s="13"/>
      <c r="F63" s="14"/>
    </row>
    <row r="64" spans="1:6" x14ac:dyDescent="0.2">
      <c r="A64" s="35" t="s">
        <v>231</v>
      </c>
      <c r="B64" s="167">
        <v>2E-3</v>
      </c>
    </row>
    <row r="66" spans="1:7" ht="18" x14ac:dyDescent="0.2">
      <c r="C66" s="61"/>
      <c r="D66" s="62"/>
      <c r="E66" s="62"/>
      <c r="F66" s="110"/>
      <c r="G66" s="62"/>
    </row>
    <row r="67" spans="1:7" x14ac:dyDescent="0.2">
      <c r="C67" s="62"/>
      <c r="D67" s="62"/>
      <c r="E67" s="62"/>
      <c r="F67" s="110"/>
      <c r="G67" s="62"/>
    </row>
    <row r="71" spans="1:7" x14ac:dyDescent="0.2">
      <c r="A71" s="279" t="s">
        <v>55</v>
      </c>
      <c r="B71" s="279"/>
      <c r="C71" s="279"/>
      <c r="D71" s="279"/>
      <c r="E71" s="279"/>
    </row>
    <row r="72" spans="1:7" ht="13.9" customHeight="1" x14ac:dyDescent="0.2">
      <c r="A72" s="305" t="s">
        <v>56</v>
      </c>
      <c r="B72" s="305"/>
      <c r="C72" s="305"/>
      <c r="D72" s="305"/>
      <c r="E72" s="305"/>
    </row>
    <row r="10000" spans="52:52" x14ac:dyDescent="0.2">
      <c r="AZ10000">
        <v>1</v>
      </c>
    </row>
  </sheetData>
  <mergeCells count="4">
    <mergeCell ref="A72:E72"/>
    <mergeCell ref="A3:D6"/>
    <mergeCell ref="A71:E71"/>
    <mergeCell ref="A16:F1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2_9_0_2024_1</dc:title>
  <dc:creator>Adi Cohen</dc:creator>
  <cp:lastModifiedBy>Artiom Zelensky</cp:lastModifiedBy>
  <cp:lastPrinted>2023-10-18T09:42:58Z</cp:lastPrinted>
  <dcterms:created xsi:type="dcterms:W3CDTF">2019-11-21T10:57:46Z</dcterms:created>
  <dcterms:modified xsi:type="dcterms:W3CDTF">2024-02-01T13:14:05Z</dcterms:modified>
  <dc:language>עברית</dc:language>
</cp:coreProperties>
</file>