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F3AE5D79-CCFB-40A1-9492-6765D478F87A}"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6" l="1"/>
  <c r="G163" i="6"/>
  <c r="F15" i="6"/>
  <c r="G15" i="6"/>
  <c r="F31" i="6"/>
  <c r="G31" i="6"/>
  <c r="F68" i="6"/>
  <c r="G68" i="6"/>
  <c r="F78" i="6"/>
  <c r="G78" i="6"/>
  <c r="F88" i="6"/>
  <c r="G88" i="6"/>
  <c r="G98" i="6"/>
  <c r="F98" i="6"/>
  <c r="G108" i="6"/>
  <c r="F108" i="6"/>
  <c r="G138" i="6"/>
  <c r="F138" i="6"/>
  <c r="F173" i="6"/>
  <c r="G173" i="6"/>
  <c r="F153" i="6"/>
  <c r="G153" i="6"/>
  <c r="J29" i="6"/>
  <c r="I29" i="6"/>
  <c r="F75" i="1" l="1"/>
  <c r="F19" i="1"/>
  <c r="F37" i="1"/>
  <c r="F56" i="1" l="1"/>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<sst xmlns="http://schemas.openxmlformats.org/spreadsheetml/2006/main" count="1230" uniqueCount="239">
  <si>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</si>
  <si>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</si>
  <si>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</si>
  <si>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</si>
  <si>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</si>
  <si>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</si>
  <si>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</si>
  <si>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</si>
  <si>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</si>
  <si>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</si>
  <si>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</si>
  <si>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</si>
  <si>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</si>
  <si>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</si>
  <si>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</si>
  <si>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</si>
  <si>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</si>
  <si>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</si>
  <si>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</si>
  <si>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</si>
  <si>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</si>
  <si>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</si>
  <si>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</si>
  <si>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</si>
  <si>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</si>
  <si>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</si>
  <si>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</si>
  <si>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</si>
  <si>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</si>
  <si>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</si>
  <si>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</si>
  <si>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</si>
  <si>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</si>
  <si>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</si>
  <si>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</si>
  <si>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</si>
  <si>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</si>
  <si>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</si>
  <si>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</si>
  <si>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</si>
  <si>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</si>
  <si>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</si>
  <si>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</si>
  <si>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</si>
  <si>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</si>
  <si>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</si>
  <si>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</si>
  <si>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</si>
  <si>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</si>
  <si>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</si>
  <si>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</si>
  <si>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</si>
  <si>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</si>
  <si>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</si>
  <si>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</si>
  <si>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</si>
  <si>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</si>
  <si>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</si>
  <si>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</si>
  <si>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</si>
  <si>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</si>
  <si>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</si>
  <si>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</si>
  <si>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</si>
  <si>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</si>
  <si>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</si>
  <si>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</si>
  <si>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</si>
  <si>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</si>
  <si>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</si>
  <si>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</si>
  <si>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</si>
  <si>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</si>
  <si>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</si>
  <si>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</si>
  <si>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</si>
  <si>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</si>
  <si>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</si>
  <si>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</si>
  <si>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</si>
  <si>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</si>
  <si>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</si>
  <si>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</si>
  <si>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</si>
  <si>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</si>
  <si>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</si>
  <si>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</si>
  <si>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</si>
  <si>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</si>
  <si>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</si>
  <si>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</si>
  <si>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</si>
  <si>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</si>
  <si>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</si>
  <si>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</si>
  <si>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</si>
  <si>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</si>
  <si>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</si>
  <si>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</si>
  <si>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</si>
  <si>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</si>
  <si>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</si>
  <si>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</si>
  <si>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</si>
  <si>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</si>
  <si>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</si>
  <si>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</si>
  <si>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</si>
  <si>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</si>
  <si>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</si>
  <si>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</si>
  <si>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</si>
  <si>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</si>
  <si>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</si>
  <si>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</si>
  <si>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</si>
  <si>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</si>
  <si>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</si>
  <si>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</si>
  <si>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</si>
  <si>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</si>
  <si>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</si>
  <si>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</si>
  <si>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</si>
  <si>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</si>
  <si>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</si>
  <si>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</si>
  <si>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</si>
  <si>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</si>
  <si>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</si>
  <si>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</si>
  <si>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</si>
  <si>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</si>
  <si>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</si>
  <si>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</si>
  <si>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</si>
  <si>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</si>
  <si>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</si>
  <si>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</si>
  <si>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</si>
  <si>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</si>
  <si>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</si>
  <si>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</si>
  <si>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</si>
  <si>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</si>
  <si>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</si>
  <si>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</si>
  <si>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</si>
  <si>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</si>
  <si>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</si>
  <si>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</si>
  <si>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</si>
  <si>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</si>
  <si>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</si>
  <si>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</si>
  <si>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</si>
  <si>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</si>
  <si>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</si>
  <si>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</si>
  <si>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</si>
  <si>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</si>
  <si>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</si>
  <si>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</si>
  <si>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</si>
  <si>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</si>
  <si>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</si>
  <si>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</si>
  <si>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</si>
  <si>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</si>
  <si>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</si>
  <si>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</si>
  <si>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</si>
  <si>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</si>
  <si>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</si>
  <si>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</si>
  <si>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</si>
  <si>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</si>
  <si>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</si>
  <si>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</si>
  <si>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</si>
  <si>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</si>
  <si>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</si>
  <si>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</si>
  <si>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</si>
  <si>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</si>
  <si>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</si>
  <si>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</si>
  <si>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</si>
  <si>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</si>
  <si>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</si>
  <si>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</si>
  <si>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</si>
  <si>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</si>
  <si>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</si>
  <si>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</si>
  <si>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</si>
  <si>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</si>
  <si>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</si>
  <si>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</si>
  <si>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</si>
  <si>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</si>
  <si>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</si>
  <si>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</si>
  <si>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</si>
  <si>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</si>
  <si>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</si>
  <si>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</si>
  <si>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</si>
  <si>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</si>
  <si>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</si>
  <si>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</si>
  <si>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</si>
  <si>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</si>
  <si>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</si>
  <si>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</si>
  <si>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</si>
  <si>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</si>
  <si>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</si>
  <si>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</si>
  <si>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</si>
  <si>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</si>
  <si>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</si>
  <si>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</si>
  <si>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</si>
  <si>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</si>
  <si>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</si>
  <si>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</si>
  <si>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</si>
  <si>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</si>
  <si>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</si>
  <si>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</si>
  <si>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</si>
  <si>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</si>
  <si>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</si>
  <si>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26.03.24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</si>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</sst>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9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2">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2790825</xdr:colOff>
      <xdr:row>0</xdr:row>
      <xdr:rowOff>47625</xdr:rowOff>
    </xdr:from>
    <xdr:to>
      <xdr:col>1</xdr:col>
      <xdr:colOff>5071019</xdr:colOff>
      <xdr:row>3</xdr:row>
      <xdr:rowOff>76954</xdr:rowOff>
    </xdr:to>
    <xdr:pic>
      <xdr:nvPicPr>
        <xdr:cNvPr id="3" name="תמונה 2" descr="לוגו נגישות 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943331" y="476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2181225</xdr:colOff>
      <xdr:row>1</xdr:row>
      <xdr:rowOff>114300</xdr:rowOff>
    </xdr:from>
    <xdr:to>
      <xdr:col>1</xdr:col>
      <xdr:colOff>2514600</xdr:colOff>
      <xdr:row>3</xdr:row>
      <xdr:rowOff>85725</xdr:rowOff>
    </xdr:to>
    <xdr:pic>
      <xdr:nvPicPr>
        <xdr:cNvPr id="4" name="Picture 3">
          <a:extLst>
            <a:ext uri="{FF2B5EF4-FFF2-40B4-BE49-F238E27FC236}">
              <a16:creationId xmlns:a16="http://schemas.microsoft.com/office/drawing/2014/main" id="{90FF17D1-2124-4D35-91C1-8F9B661DC6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7499750" y="2952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549089</xdr:colOff>
      <xdr:row>2</xdr:row>
      <xdr:rowOff>11205</xdr:rowOff>
    </xdr:from>
    <xdr:to>
      <xdr:col>8</xdr:col>
      <xdr:colOff>512240</xdr:colOff>
      <xdr:row>2</xdr:row>
      <xdr:rowOff>617749</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497730" y="369793"/>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369794</xdr:colOff>
      <xdr:row>15</xdr:row>
      <xdr:rowOff>201706</xdr:rowOff>
    </xdr:from>
    <xdr:to>
      <xdr:col>5</xdr:col>
      <xdr:colOff>220825</xdr:colOff>
      <xdr:row>15</xdr:row>
      <xdr:rowOff>1065288</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173322" y="201706"/>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F704FD-A775-473C-A631-BE82BAC4BC92}" name="TitleRegion1.a8.i20.1" displayName="TitleRegion1.a8.i20.1" ref="A8:I20" totalsRowShown="0" headerRowDxfId="231" headerRowBorderDxfId="240" tableBorderDxfId="241">
  <autoFilter ref="A8:I20" xr:uid="{8E002CE7-2B83-49E3-B05A-5232DA95D0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76A759-BE9A-48B5-8A29-F559F22730DC}" name="אפיק השקעה " dataDxfId="239"/>
    <tableColumn id="2" xr3:uid="{CB004626-EA74-41F7-B2C6-BE225E0FEE62}" name="שיעור חשיפה צפוי לשנת 2023" dataDxfId="238"/>
    <tableColumn id="3" xr3:uid="{83C75F19-B1C8-4684-9EE1-4DC26B4E916F}" name="שיעור חשיפה  22.11.2023 צפוי" dataDxfId="237"/>
    <tableColumn id="4" xr3:uid="{6403EAD6-B9B6-46A7-94CD-535F8AA38B17}" name="שיעור החשיפה בפועל 31.12.2023" dataDxfId="236"/>
    <tableColumn id="5" xr3:uid="{65DE3913-26D9-444B-BA95-62909F9922DA}" name="שיעור החשיפה צפוי 2024" dataDxfId="235"/>
    <tableColumn id="6" xr3:uid="{2CE903E7-06F6-42D5-B3D7-A585ECF6DF16}" name="שיעור החשיפה צפוי 26.03.24" dataDxfId="234"/>
    <tableColumn id="7" xr3:uid="{7A25E637-1010-47EE-A54A-F92AAEBF1864}" name="טווח סטייה" dataDxfId="233"/>
    <tableColumn id="8" xr3:uid="{0F00BA38-5D15-4B54-B990-32A7D5BEFCDB}" name="גבולות שיעור החשיפה הצפויה" dataDxfId="232"/>
    <tableColumn id="9" xr3:uid="{16FD7147-AE36-420B-9410-90AFA80FA126}"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90E9CA-3860-4284-940D-CF8E7F6D5F24}" name="TitleRegion1.a26.i38.2" displayName="TitleRegion1.a26.i38.2" ref="A26:I38" totalsRowShown="0" headerRowDxfId="220" headerRowBorderDxfId="229" tableBorderDxfId="230">
  <autoFilter ref="A26:I38" xr:uid="{673D1BE8-45A5-480A-ADAD-5B349048CB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46ACD49-8DAC-482A-92F6-8A78F8537D61}" name="אפיק השקעה " dataDxfId="228"/>
    <tableColumn id="2" xr3:uid="{97AEA4B7-7E7A-4E8A-B09B-6BD86CC702BF}" name="שיעור חשיפה צפוי לשנת 2023" dataDxfId="227"/>
    <tableColumn id="3" xr3:uid="{40917A74-CB6C-4E15-8BEF-7F90883BC670}" name="שיעור חשיפה  22.11.2023 צפוי" dataDxfId="226"/>
    <tableColumn id="4" xr3:uid="{F75F1421-252B-487E-AD0C-2D44A0B363E8}" name="שיעור החשיפה בפועל 31.12.2023" dataDxfId="225"/>
    <tableColumn id="5" xr3:uid="{7A9142F1-008B-432A-9F9A-317AF7A6FDAA}" name="שיעור החשיפה צפוי 2024" dataDxfId="224"/>
    <tableColumn id="6" xr3:uid="{372CB91C-E0FE-4BCF-BA88-92E9642CEEEA}" name="שיעור החשיפה צפוי 26.03.24" dataDxfId="223"/>
    <tableColumn id="7" xr3:uid="{1D92A67B-82D9-44B8-A09B-F5C701C27B7E}" name="טווח סטייה" dataDxfId="222"/>
    <tableColumn id="8" xr3:uid="{F5D65FDF-8576-406F-A5AB-8E6012ACFBE2}" name="גבולות שיעור החשיפה הצפויה" dataDxfId="221"/>
    <tableColumn id="9" xr3:uid="{6CA2EB67-DCC3-4F18-BA90-5AFFC350800F}"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3E855E-FBD9-4CE0-80C9-32616C8B113D}" name="TitleRegion1.a45.i57.3" displayName="TitleRegion1.a45.i57.3" ref="A45:I57" totalsRowShown="0" headerRowDxfId="209" headerRowBorderDxfId="218" tableBorderDxfId="219">
  <autoFilter ref="A45:I57" xr:uid="{DC0E0B0B-7033-4799-A179-225645D06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25BAAE-D9B0-4B35-958A-AC272D572213}" name="אפיק השקעה " dataDxfId="217"/>
    <tableColumn id="2" xr3:uid="{CD5211FD-67E8-4AB6-9C0B-005BE85B0EB0}" name="שיעור חשיפה צפוי לשנת 2023" dataDxfId="216"/>
    <tableColumn id="3" xr3:uid="{3FBF3175-073A-4B48-8A2D-4247A90006C2}" name="שיעור חשיפה  07.12.2023 צפוי" dataDxfId="215"/>
    <tableColumn id="4" xr3:uid="{6D124FFF-F81B-4FD7-A3DD-1696E8563E8F}" name="שיעור החשיפה בפועל 31.12.2023" dataDxfId="214"/>
    <tableColumn id="5" xr3:uid="{4DFA5A4A-B82F-48FA-9A69-E83FD99B8D32}" name="שיעור החשיפה צפוי 2024" dataDxfId="213"/>
    <tableColumn id="6" xr3:uid="{BB3AFA1A-EB96-49AB-97E9-FB1CBDC4469D}" name="שיעור החשיפה צפוי 26.03.24" dataDxfId="212"/>
    <tableColumn id="7" xr3:uid="{2F27BDDE-E7E4-4D4E-A43E-B99D38D2EFF7}" name="טווח סטייה" dataDxfId="211"/>
    <tableColumn id="8" xr3:uid="{9C8B0AE2-68E0-44C5-A3E1-1BC610FDFE6F}" name="גבולות שיעור החשיפה הצפויה" dataDxfId="210"/>
    <tableColumn id="9" xr3:uid="{CBE9A795-A602-4386-8F57-6D6EC283C716}"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9BA7B5-1AF9-4D84-9C4D-A167F477B12E}" name="TitleRegion1.b5.k16.1" displayName="TitleRegion1.b5.k16.1" ref="B5:K16" totalsRowShown="0" headerRowBorderDxfId="207" tableBorderDxfId="208" totalsRowBorderDxfId="206">
  <autoFilter ref="B5:K16" xr:uid="{6AC3B664-5E0A-4944-AE61-E864AA7A2A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303BAC4-4E5B-40A3-BC5B-6BC4667CBA2C}" name="אפיק השקעה" dataDxfId="205"/>
    <tableColumn id="2" xr3:uid="{928A7393-4029-43EF-9946-546E16695865}" name="אלפא מור תגמולים – מניות" dataDxfId="204" dataCellStyle="Percent"/>
    <tableColumn id="3" xr3:uid="{CC588B2B-6A81-4204-9DFA-6B637D9FCC9F}" name="מור השתלמות – מניות" dataDxfId="203" dataCellStyle="Percent"/>
    <tableColumn id="4" xr3:uid="{D23AB040-FEA8-4750-87EE-36C8C7BCA739}" name="מור קופת גמל להשקעה – מניות" dataDxfId="202" dataCellStyle="Percent"/>
    <tableColumn id="5" xr3:uid="{12F064B6-8F50-44AB-A04C-8BE9A682499B}" name="_x0009_שיעור חשיפה צפוי לשנת 2024" dataDxfId="201" dataCellStyle="Percent"/>
    <tableColumn id="6" xr3:uid="{9B8D45F1-4E03-4E31-B9D4-07554AA0AC9B}" name="שיעור החשיפה צפוי 26.03.24" dataDxfId="200" dataCellStyle="Percent"/>
    <tableColumn id="7" xr3:uid="{0492037B-8E73-4261-A1B5-7F796AC96D1B}" name="_x0009_טווח סטייה" dataDxfId="199"/>
    <tableColumn id="8" xr3:uid="{C4CD5E53-E3C3-41FB-8F2E-23BDC417572B}" name="_x0009_גבולות שיעור החשיפה הצפויה" dataDxfId="198"/>
    <tableColumn id="9" xr3:uid="{26F1721C-487D-422D-844B-C0CCD1FFBB95}" name="ריק במקור" dataDxfId="197"/>
    <tableColumn id="10" xr3:uid="{38BE0D5E-53DA-4F54-8357-D5A49CA5C826}" name="_x0009_מדד ייחוס" dataDxfId="196"/>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570E80-E1EC-4E89-896B-64047109B76D}" name="TitleRegion1.b21.k32.2" displayName="TitleRegion1.b21.k32.2" ref="B21:K32" totalsRowShown="0" headerRowBorderDxfId="194" tableBorderDxfId="195" totalsRowBorderDxfId="193">
  <autoFilter ref="B21:K32" xr:uid="{5CD26CA1-3D46-4E13-B52A-1C7182C292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7503F28-4E3E-43B1-9950-6DC29024818C}" name="אפיק השקעה" dataDxfId="192"/>
    <tableColumn id="2" xr3:uid="{D6A8F923-1F8D-46B8-84F0-1603C413FF82}" name="אלפא מור תגמולים - אג&quot;ח עד 25% במניות" dataDxfId="191" dataCellStyle="Percent"/>
    <tableColumn id="3" xr3:uid="{FB30F0EF-E825-474D-B20A-A95D09984869}" name="מור השתלמות - אג&quot;ח עד 25% במניות" dataDxfId="190" dataCellStyle="Percent"/>
    <tableColumn id="4" xr3:uid="{5FFA1BFA-EC5B-4384-8713-9BE17D753E6F}" name="מור קופת גמל להשקעה- אג&quot;ח עד 25% במניות" dataDxfId="189" dataCellStyle="Percent"/>
    <tableColumn id="5" xr3:uid="{141CC787-7873-4433-B208-37617D6E421B}" name="_x0009_שיעור חשיפה צפוי לשנת 2024" dataDxfId="188" dataCellStyle="Percent"/>
    <tableColumn id="6" xr3:uid="{77CB6E15-1558-418F-8FC6-83B84BFF54BC}" name="שיעור החשיפה צפוי 26.03.24" dataDxfId="187" dataCellStyle="Percent"/>
    <tableColumn id="7" xr3:uid="{F00E40FD-1175-4E36-B592-2656F339AC08}" name="_x0009_טווח סטייה" dataDxfId="186"/>
    <tableColumn id="8" xr3:uid="{D701781E-453B-4175-AFBF-7443D496A1EA}" name="_x0009_גבולות שיעור החשיפה הצפויה" dataDxfId="185"/>
    <tableColumn id="9" xr3:uid="{52BD18B1-2D65-46BD-B25F-F380AF89F0BB}" name="ריק במקור" dataDxfId="184"/>
    <tableColumn id="10" xr3:uid="{BCA6A10E-5619-442B-8D0D-FD38510CCD7A}" name="_x0009_מדד ייחוס" dataDxfId="183"/>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5251BC-564C-4A12-A477-8E5C1FF44A5F}" name="TitleRegion1.b37.k43.3" displayName="TitleRegion1.b37.k43.3" ref="B37:K43" totalsRowShown="0" headerRowBorderDxfId="181" tableBorderDxfId="182" totalsRowBorderDxfId="180">
  <autoFilter ref="B37:K43" xr:uid="{0BE3B1DF-2C47-4379-9A56-20E62328A6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195F7FF-7B77-4B2B-BA8F-13E5511A49D4}" name="אפיק השקעה" dataDxfId="179"/>
    <tableColumn id="2" xr3:uid="{47592C1A-D9A6-446B-9860-5C9E978E3139}" name="אלפא מור תגמולים - משולב סחיר" dataDxfId="178" dataCellStyle="Percent"/>
    <tableColumn id="3" xr3:uid="{D89517BF-6FB7-4A64-B77E-520CCF2CA6F9}" name="ריק במקור" dataDxfId="177" dataCellStyle="Percent"/>
    <tableColumn id="4" xr3:uid="{19F6DA0D-9D19-4511-9103-E6366908CEF7}" name="ריק במקור2" dataDxfId="176" dataCellStyle="Percent"/>
    <tableColumn id="5" xr3:uid="{63950E06-7B08-4AB3-8F5F-05B8857742CB}" name="_x0009_שיעור חשיפה צפוי לשנת 2024" dataDxfId="175" dataCellStyle="Percent"/>
    <tableColumn id="6" xr3:uid="{8DBDF29A-A010-433F-AC8E-905B18308B04}" name="שיעור החשיפה צפוי 26.03.24" dataDxfId="174" dataCellStyle="Percent"/>
    <tableColumn id="7" xr3:uid="{2D454D6B-1470-4080-9083-41ED3AE9FE15}" name="_x0009_טווח סטייה" dataDxfId="173"/>
    <tableColumn id="8" xr3:uid="{FD892894-8E39-474A-BCDD-4D2785297ACB}" name="_x0009_גבולות שיעור החשיפה הצפויה" dataDxfId="172"/>
    <tableColumn id="9" xr3:uid="{506FB9E3-44F9-4CBE-A926-EF3D5C86A509}" name="ריק במקור3" dataDxfId="171"/>
    <tableColumn id="10" xr3:uid="{B1266C3B-2E27-41FB-817C-527487BB910E}" name="_x0009_מדד ייחוס" dataDxfId="170"/>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5706C7-FD31-4C41-896A-074642370A66}" name="TitleRegion1.b47.k58.4" displayName="TitleRegion1.b47.k58.4" ref="B47:K58" totalsRowShown="0" headerRowBorderDxfId="168" tableBorderDxfId="169" totalsRowBorderDxfId="167">
  <autoFilter ref="B47:K58" xr:uid="{1191D67A-9479-4A38-ABCD-67E50C5C67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0D4D608-891A-4100-A35C-0104784B2928}" name="אפיק השקעה" dataDxfId="166"/>
    <tableColumn id="2" xr3:uid="{8FA11EF7-2DE8-49E1-8B2C-E51084ADEE3E}" name="אלפא מור תגמולים - אג&quot;ח" dataDxfId="165" dataCellStyle="Percent"/>
    <tableColumn id="3" xr3:uid="{DA4D20C6-55B2-425D-B152-D4EF30E95327}" name="מור קרן השתלמות אג&quot;ח" dataDxfId="164" dataCellStyle="Percent"/>
    <tableColumn id="4" xr3:uid="{6D7E5BCE-284F-4E40-A95F-AF8587934267}" name="מור גמל להשקעה - אג&quot;ח" dataDxfId="163" dataCellStyle="Percent"/>
    <tableColumn id="5" xr3:uid="{01CB0A7D-D28D-461C-BE6B-A9D2291B3F8D}" name="_x0009_שיעור חשיפה צפוי לשנת 2024" dataDxfId="162" dataCellStyle="Percent"/>
    <tableColumn id="6" xr3:uid="{A1334600-8608-447B-9BF2-2FEF6CF3E12B}" name="שיעור החשיפה צפוי 26.03.24" dataDxfId="161" dataCellStyle="Percent"/>
    <tableColumn id="7" xr3:uid="{5695A5B3-6BF1-49AF-A1A9-5B25F1710744}" name="_x0009_טווח סטייה" dataDxfId="160"/>
    <tableColumn id="8" xr3:uid="{5F2CADF6-092A-4FBC-9614-ABAE100829EF}" name="_x0009_גבולות שיעור החשיפה הצפויה" dataDxfId="159"/>
    <tableColumn id="9" xr3:uid="{E2D79D44-9377-41DD-AC88-CF945937AC4E}" name="ריק במקור" dataDxfId="158"/>
    <tableColumn id="10" xr3:uid="{493E7C3A-1FE8-4888-AC07-34D44870D7F3}" name="_x0009_מדד ייחוס" dataDxfId="157"/>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27D5C3-6569-445B-8890-7AB3E09DA53C}" name="TitleRegion1.b63.k69.5" displayName="TitleRegion1.b63.k69.5" ref="B63:K69" totalsRowShown="0" headerRowBorderDxfId="155" tableBorderDxfId="156" totalsRowBorderDxfId="154">
  <autoFilter ref="B63:K69" xr:uid="{BDE7BE79-29F1-4550-A266-F2CFD60890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83B278E-E4DF-4C13-8464-EC0F386E1A44}" name="אפיק השקעה" dataDxfId="153"/>
    <tableColumn id="2" xr3:uid="{77AEFAFA-37DC-45C4-A8BB-A6BB51728F7B}" name="אלפא מור תגמולים – מניות תל אביב 35" dataDxfId="152" dataCellStyle="Percent"/>
    <tableColumn id="3" xr3:uid="{C7C6FE37-553B-4235-B462-C3393197BB2B}" name="מור השתלמות – מניות תל אביב 35" dataDxfId="151" dataCellStyle="Percent"/>
    <tableColumn id="4" xr3:uid="{8929B794-4DB9-458B-9D2B-13DCDBFA89A2}" name="מור קופת גמל להשקעה – מניות תל אביב 35" dataDxfId="150" dataCellStyle="Percent"/>
    <tableColumn id="5" xr3:uid="{9B79CF2D-9CF8-4499-8BA2-DDBEA558CBA9}" name="_x0009_שיעור חשיפה צפוי לשנת 2024" dataDxfId="149" dataCellStyle="Percent"/>
    <tableColumn id="6" xr3:uid="{5B16A55D-2485-41E9-982A-82BE4FA5C0C1}" name="שיעור החשיפה צפוי 26.03.24" dataDxfId="148" dataCellStyle="Percent"/>
    <tableColumn id="7" xr3:uid="{11A93931-BA29-4E55-A050-9EF9F5559D6C}" name="_x0009_טווח סטייה" dataDxfId="147"/>
    <tableColumn id="8" xr3:uid="{01A7D021-B859-4EB0-BE14-CBB3C19E8725}" name="_x0009_גבולות שיעור החשיפה הצפויה" dataDxfId="146"/>
    <tableColumn id="9" xr3:uid="{DB2DD081-9A8D-4AB4-944B-562E9CA6DD86}" name="ריק במקור" dataDxfId="145"/>
    <tableColumn id="10" xr3:uid="{3C422E6D-C135-4D91-957C-F27944C0E28B}" name="_x0009_מדד ייחוס" dataDxfId="144"/>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7F9E84-B492-4428-B53C-0CC5267DE609}" name="TitleRegion1.b73.k79.7" displayName="TitleRegion1.b73.k79.7" ref="B73:K79" totalsRowShown="0" headerRowBorderDxfId="142" tableBorderDxfId="143" totalsRowBorderDxfId="141">
  <autoFilter ref="B73:K79" xr:uid="{01D69DF9-6C5A-49DF-8CDB-E0F7250915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19BC77D-89A8-40E1-8FBC-BCFA94093D8C}" name="אפיק השקעה" dataDxfId="140"/>
    <tableColumn id="2" xr3:uid="{3467A51B-5F8A-45F8-B0E8-D75DC63A1C15}" name="אלפא מור תגמולים – מניות בארה&quot;ב עוקב מדד S&amp;P 500" dataDxfId="139" dataCellStyle="Percent"/>
    <tableColumn id="3" xr3:uid="{2031707D-149C-464A-80F0-819E99BF9690}" name="מור השתלמות – מניות בארה&quot;ב עוקב מדד S&amp;P 500" dataDxfId="138" dataCellStyle="Percent"/>
    <tableColumn id="4" xr3:uid="{568BAF80-88F1-4D17-9880-73B3AE028179}" name="מור קופת גמל להשקעה –מניות בארה&quot;ב עוקב מדד S&amp;P 500" dataDxfId="137" dataCellStyle="Percent"/>
    <tableColumn id="5" xr3:uid="{EE920951-05C2-4358-A198-5015E2A2CE3D}" name="_x0009_שיעור חשיפה צפוי לשנת 2024" dataDxfId="136" dataCellStyle="Percent"/>
    <tableColumn id="6" xr3:uid="{1E7B5E23-DEB1-47E0-9EFA-0F9CB10AD56C}" name="שיעור החשיפה צפוי 26.03.24" dataDxfId="135" dataCellStyle="Percent"/>
    <tableColumn id="7" xr3:uid="{0FD50384-3E6F-4F04-9A94-42BE6DD87294}" name="_x0009_טווח סטייה" dataDxfId="134"/>
    <tableColumn id="8" xr3:uid="{8BDFD136-C907-4384-B835-07648D94F0C8}" name="_x0009_גבולות שיעור החשיפה הצפויה"/>
    <tableColumn id="9" xr3:uid="{71132154-1436-48DE-9389-89BF0A1E5A2A}" name="ריק במקור"/>
    <tableColumn id="10" xr3:uid="{16598951-90C8-44A4-9BB3-F308F81C16D4}" name="_x0009_מדד ייחוס" dataDxfId="133"/>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9941B2C-E710-4967-8611-3A8135F901D8}" name="TitleRegion1.b83.k89.8" displayName="TitleRegion1.b83.k89.8" ref="B83:K89" totalsRowShown="0" headerRowBorderDxfId="131" tableBorderDxfId="132" totalsRowBorderDxfId="130">
  <autoFilter ref="B83:K89" xr:uid="{23457B89-59E8-4627-813B-5870911019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C216451-74FC-4EB3-B606-D7B6031C794F}" name="אפיק השקעה" dataDxfId="129"/>
    <tableColumn id="2" xr3:uid="{8DDE1768-04D8-46C8-8CCE-D070FCF74DC9}" name="אלפא מור תגמולים – מעורב מחקה מדדים" dataDxfId="128" dataCellStyle="Percent"/>
    <tableColumn id="3" xr3:uid="{3D782199-3430-4823-905B-F1FF4BF2F210}" name="מור השתלמות – מעורב מחקה מדדים" dataDxfId="127" dataCellStyle="Percent"/>
    <tableColumn id="4" xr3:uid="{25778EBE-AF1C-44B2-BB01-F650C6C27673}" name="ריק במקור" dataDxfId="126" dataCellStyle="Percent"/>
    <tableColumn id="5" xr3:uid="{9663E5CA-9AB4-45F1-ADF0-5D097216ADE8}" name="_x0009_שיעור חשיפה צפוי לשנת 2024" dataDxfId="125" dataCellStyle="Percent"/>
    <tableColumn id="6" xr3:uid="{E3051D13-75F1-4A91-A18D-511EA27601FD}" name="שיעור החשיפה צפוי 26.03.24" dataDxfId="124" dataCellStyle="Percent"/>
    <tableColumn id="7" xr3:uid="{A1C15549-F992-4090-A533-3A301B2B90ED}" name="_x0009_טווח סטייה" dataDxfId="123"/>
    <tableColumn id="8" xr3:uid="{D1C2FF68-EFEB-47E1-B12B-8F3C73A449FD}" name="_x0009_גבולות שיעור החשיפה הצפויה" dataDxfId="122"/>
    <tableColumn id="9" xr3:uid="{F0D10CA3-E059-471F-BC65-1EC1E98B9038}" name="ריק במקור2" dataDxfId="121"/>
    <tableColumn id="10" xr3:uid="{EC6DB607-B62C-4FF4-9C58-D39CAE73660C}" name="_x0009_מדד ייחוס" dataDxfId="120"/>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8686B13-D4E2-436A-A52E-48B7685C7E9D}" name="TitleRegion1.b93.k99.9" displayName="TitleRegion1.b93.k99.9" ref="B93:K99" totalsRowShown="0" headerRowBorderDxfId="118" tableBorderDxfId="119" totalsRowBorderDxfId="117">
  <autoFilter ref="B93:K99" xr:uid="{44288492-418C-4639-89BE-B0E3BB2B60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70FF5C1-FD6C-419F-9B21-A0BBB0F6EDA1}" name="אפיק השקעה" dataDxfId="116"/>
    <tableColumn id="2" xr3:uid="{38310155-47D3-4417-B040-32A8568256A4}" name="אלפא מור תגמולים – עוקב מדדים גמיש" dataDxfId="115" dataCellStyle="Percent"/>
    <tableColumn id="3" xr3:uid="{B8418DBD-6E3D-421C-971F-9D784FC78211}" name="ריק במקור" dataDxfId="114" dataCellStyle="Percent"/>
    <tableColumn id="4" xr3:uid="{BCF1E9B5-1DDE-42B1-95FB-04509A61E365}" name="ריק במקור2" dataDxfId="113" dataCellStyle="Percent"/>
    <tableColumn id="5" xr3:uid="{18EBFBE0-2FFA-45FE-886E-5BCAEBE0809D}" name="_x0009_שיעור חשיפה צפוי לשנת 2024" dataDxfId="112" dataCellStyle="Percent"/>
    <tableColumn id="6" xr3:uid="{F3059525-656B-47B7-978A-3B6F05B0BFD5}" name="שיעור החשיפה צפוי 26.03.24" dataDxfId="111" dataCellStyle="Percent"/>
    <tableColumn id="7" xr3:uid="{B116A893-B463-4170-B8E6-007CC33987D7}" name="_x0009_טווח סטייה" dataDxfId="110"/>
    <tableColumn id="8" xr3:uid="{AAD14A6E-B93E-471C-934D-36C6AE81244E}" name="_x0009_גבולות שיעור החשיפה הצפויה" dataDxfId="109"/>
    <tableColumn id="9" xr3:uid="{BD72C567-8587-4A1B-8CF3-254044F98FA8}" name="ריק במקור3" dataDxfId="108"/>
    <tableColumn id="10" xr3:uid="{8D9CDDC1-2817-49C2-9731-833CE2884957}" name="_x0009_מדד ייחוס" dataDxfId="107"/>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2E3BA5-12BE-44E3-A578-54C461DC1413}" name="TitleRegion1.b103.k109.10" displayName="TitleRegion1.b103.k109.10" ref="B103:K109" totalsRowShown="0" headerRowBorderDxfId="105" tableBorderDxfId="106" totalsRowBorderDxfId="104">
  <autoFilter ref="B103:K109" xr:uid="{36A810AA-0780-4352-BDAC-9BD3AE4800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9319634-EAD8-401F-9605-21DE780EABA9}" name="אפיק השקעה" dataDxfId="103"/>
    <tableColumn id="2" xr3:uid="{9E3EEBEC-832A-4838-B897-891DF6A65E1C}" name="אלפא מור תגמולים – תל בונד 20" dataDxfId="102" dataCellStyle="Percent"/>
    <tableColumn id="3" xr3:uid="{BC6ABAB9-61F3-4802-A179-CA88E6A27F50}" name="מור השתלמות – תל בונד 20" dataDxfId="101" dataCellStyle="Percent"/>
    <tableColumn id="4" xr3:uid="{37528A2A-4664-49E7-A252-0EEB77741E24}" name="מור קופת גמל להשקעה – תל בונד 20" dataDxfId="100" dataCellStyle="Percent"/>
    <tableColumn id="5" xr3:uid="{77A279E2-7079-48BC-B683-1136E5D29D5E}" name="_x0009_שיעור חשיפה צפוי לשנת 2024" dataDxfId="99" dataCellStyle="Percent"/>
    <tableColumn id="6" xr3:uid="{17440BC9-FE50-4F1B-A760-2BFECF166FDF}" name="שיעור החשיפה צפוי 26.03.24" dataDxfId="98" dataCellStyle="Percent"/>
    <tableColumn id="7" xr3:uid="{A23DAF19-A65C-44F2-877D-06C8446FB551}" name="_x0009_טווח סטייה" dataDxfId="97"/>
    <tableColumn id="8" xr3:uid="{B75C950A-5151-418C-A395-34EFD41E29C6}" name="_x0009_גבולות שיעור החשיפה הצפויה" dataDxfId="96"/>
    <tableColumn id="9" xr3:uid="{B2B12375-BAEC-4FE6-AE77-E6B157C07064}" name="ריק במקור" dataDxfId="95"/>
    <tableColumn id="10" xr3:uid="{7C222A32-0454-4CA4-8FA5-1D6D2E922A5E}" name="_x0009_מדד ייחוס" dataDxfId="94"/>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1CF254-2DA6-4A5D-AB66-CAF02EF47190}" name="TitleRegion1.b113.k119.11" displayName="TitleRegion1.b113.k119.11" ref="B113:K119" totalsRowShown="0" headerRowBorderDxfId="92" tableBorderDxfId="93" totalsRowBorderDxfId="91">
  <autoFilter ref="B113:K119" xr:uid="{EC807A41-4302-43DA-B786-649FC45CF1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DA6C1EC-F123-4E1E-9A68-9E2DE73B8B7A}" name="אפיק השקעה" dataDxfId="90"/>
    <tableColumn id="2" xr3:uid="{ED8BCF92-7ECA-4EA2-8117-87BBCDE49610}" name="אלפא מור תגמולים – שקליות ריבית קבועה ממשלתיות" dataDxfId="89" dataCellStyle="Percent"/>
    <tableColumn id="3" xr3:uid="{2DE81E2E-2B59-40D2-8BF8-F7A90691EC93}" name="מור השתלמות – שקליות ריבית קבועה ממשלתיות" dataDxfId="88" dataCellStyle="Percent"/>
    <tableColumn id="4" xr3:uid="{AA0D4DBA-81F9-435A-8987-0C47080EB738}" name="מור קופת גמל להשקעה – שקליות ריבית קבועה ממשלתיות" dataDxfId="87" dataCellStyle="Percent"/>
    <tableColumn id="5" xr3:uid="{F096BE54-207C-4792-8146-ABC63628077C}" name="_x0009_שיעור חשיפה צפוי לשנת 2024" dataDxfId="86" dataCellStyle="Percent"/>
    <tableColumn id="6" xr3:uid="{BADA0D94-DE65-4E31-A3D1-D4DE383A92BA}" name="שיעור החשיפה צפוי 26.03.24" dataDxfId="85" dataCellStyle="Percent"/>
    <tableColumn id="7" xr3:uid="{1569D22F-D2E4-4C67-B46D-1E7504D2DE8F}" name="_x0009_טווח סטייה" dataDxfId="84"/>
    <tableColumn id="8" xr3:uid="{0FC35D04-78A8-4769-A699-10644970781E}" name="_x0009_גבולות שיעור החשיפה הצפויה" dataDxfId="83"/>
    <tableColumn id="9" xr3:uid="{F4879BF3-7505-44CA-A3F7-08BC6222379F}" name="ריק במקור" dataDxfId="82"/>
    <tableColumn id="10" xr3:uid="{022E4E9B-27FF-4053-943C-BC5E047703C0}" name="_x0009_מדד ייחוס" dataDxfId="81"/>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E8333E-F58F-41B8-A7F2-7AF84C5031F2}" name="TitleRegion1.b123.k129.12" displayName="TitleRegion1.b123.k129.12" ref="B123:K129" totalsRowShown="0" headerRowBorderDxfId="79" tableBorderDxfId="80" totalsRowBorderDxfId="78">
  <autoFilter ref="B123:K129" xr:uid="{D41C1725-F2C7-40C6-BE61-570EC01283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C194999-574F-4C1A-B002-0AAC2AFAAF95}" name="אפיק השקעה" dataDxfId="77"/>
    <tableColumn id="2" xr3:uid="{0EF55C7F-BCA4-4F7C-B9C2-F258E23B6C57}" name="אלפא מור תגמולים – מדדיות ממשלתיות" dataDxfId="76" dataCellStyle="Percent"/>
    <tableColumn id="3" xr3:uid="{F982F0AE-5946-4602-8B67-37F1DC0C143A}" name="מור השתלמות – מדדיות ממשלתיות" dataDxfId="75" dataCellStyle="Percent"/>
    <tableColumn id="4" xr3:uid="{AF348B92-A31B-4B9D-A6FB-989558867FEC}" name="מור קופת גמל להשקעה – מדדיות ממשלתיות" dataDxfId="74" dataCellStyle="Percent"/>
    <tableColumn id="5" xr3:uid="{E2ECDE1C-6806-4682-B052-B0CBF851619E}" name="_x0009_שיעור חשיפה צפוי לשנת 2024" dataDxfId="73" dataCellStyle="Percent"/>
    <tableColumn id="6" xr3:uid="{C3EFF0EC-D59E-4D82-A01C-5B066BCE249B}" name="שיעור החשיפה צפוי 26.03.24" dataDxfId="72" dataCellStyle="Percent"/>
    <tableColumn id="7" xr3:uid="{6145DCA3-F07B-41E8-AD3F-653F6461B1CE}" name="_x0009_טווח סטייה" dataDxfId="71"/>
    <tableColumn id="8" xr3:uid="{B8925152-8C16-474D-AB98-44AB3E97BE8E}" name="_x0009_גבולות שיעור החשיפה הצפויה" dataDxfId="70"/>
    <tableColumn id="9" xr3:uid="{7FBB93EE-0FAF-463D-ACF7-B32339E6592C}" name="ריק במקור" dataDxfId="69"/>
    <tableColumn id="10" xr3:uid="{8BEC8267-E779-42EE-AC24-5D34B34B1625}" name="_x0009_מדד ייחוס" dataDxfId="6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3CAF45-874D-43D5-BA71-69397163E9AD}" name="TitleRegion1.b133.k139.13" displayName="TitleRegion1.b133.k139.13" ref="B133:K139" totalsRowShown="0" headerRowBorderDxfId="66" tableBorderDxfId="67" totalsRowBorderDxfId="65">
  <autoFilter ref="B133:K139" xr:uid="{D8FF62B1-C7B8-4563-878A-23A1C88142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C075CF4-1685-4201-9346-EC088C5DAB2C}" name="אפיק השקעה" dataDxfId="64"/>
    <tableColumn id="2" xr3:uid="{7D07B1AE-5BC1-4D46-ACC4-FE02BC647655}" name="אלפא מור תגמולים – מדדיות ממשלתיות" dataDxfId="63" dataCellStyle="Percent"/>
    <tableColumn id="3" xr3:uid="{E82653A8-FF3A-4358-BD86-BF4FFF1F530F}" name="מור השתלמות – מדדיות ממשלתיות" dataDxfId="62" dataCellStyle="Percent"/>
    <tableColumn id="4" xr3:uid="{91A9F820-E8DD-42DE-9DC5-5CB3F24390C7}" name="מור קופת גמל להשקעה – מדדיות ממשלתיות" dataDxfId="61" dataCellStyle="Percent"/>
    <tableColumn id="5" xr3:uid="{A573AE41-4AD5-4273-9BAE-AC7DE31C8EB1}" name="_x0009_שיעור חשיפה צפוי לשנת 2024" dataDxfId="60" dataCellStyle="Percent"/>
    <tableColumn id="6" xr3:uid="{E64D4349-5F84-4D87-854A-C368EABED261}" name="שיעור החשיפה צפוי 26.03.24" dataDxfId="59" dataCellStyle="Percent"/>
    <tableColumn id="7" xr3:uid="{703A6406-781F-44A4-B53F-06C562C03C1A}" name="_x0009_טווח סטייה" dataDxfId="58"/>
    <tableColumn id="8" xr3:uid="{2BE65F40-F05D-42C5-B36E-F836F31EAEC5}" name="_x0009_גבולות שיעור החשיפה הצפויה" dataDxfId="57"/>
    <tableColumn id="9" xr3:uid="{0BD57AAE-716D-4F38-9100-C6E36F0DC224}" name="ריק במקור" dataDxfId="56"/>
    <tableColumn id="10" xr3:uid="{08CF029D-B3EB-4571-BAF5-44741F75FCCE}" name="_x0009_מדד ייחוס" dataDxfId="55"/>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CEEF4C7-0723-4880-9C8C-8B3B0AAF8F16}" name="TitleRegion1.b143.k154.14" displayName="TitleRegion1.b143.k154.14" ref="B143:K154" totalsRowShown="0" headerRowBorderDxfId="53" tableBorderDxfId="54" totalsRowBorderDxfId="52">
  <autoFilter ref="B143:K154" xr:uid="{6B27D9E9-03CF-4BC2-A13B-FADDA86084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F44EC5-0FB9-4270-B766-6E3F47A61C84}" name="אפיק השקעה" dataDxfId="51"/>
    <tableColumn id="2" xr3:uid="{E93C0D59-12B5-4467-806C-CAB5FB944010}" name="מור חיסכון לכל ילד – סיכון מוגבר" dataDxfId="50" dataCellStyle="Percent"/>
    <tableColumn id="3" xr3:uid="{3A8009F0-1727-4B01-B8F7-26AEB4D040A8}" name="ריק במקור" dataDxfId="49" dataCellStyle="Percent"/>
    <tableColumn id="4" xr3:uid="{20EB340F-DBA6-4171-A77F-89F6F080397E}" name="ריק במקור2" dataDxfId="48" dataCellStyle="Percent"/>
    <tableColumn id="5" xr3:uid="{C7478E09-586C-4DC7-9F1C-90CDA220328D}" name="_x0009_שיעור חשיפה צפוי לשנת 2024" dataDxfId="47" dataCellStyle="Percent"/>
    <tableColumn id="6" xr3:uid="{48ECDB16-E5BC-4DEB-BAE0-5935C23805B7}" name="שיעור החשיפה צפוי מ30.01.24" dataDxfId="46" dataCellStyle="Percent"/>
    <tableColumn id="7" xr3:uid="{02929AF9-A35A-4573-8DDC-2E3F53801FE0}" name="_x0009_טווח סטייה" dataDxfId="45"/>
    <tableColumn id="8" xr3:uid="{F1FA9FF5-7BE6-4921-9BBE-7A2E8914EF79}" name="_x0009_גבולות שיעור החשיפה הצפויה" dataDxfId="44"/>
    <tableColumn id="9" xr3:uid="{8EEF6C2A-61A2-4B1F-A648-B185E31E6E67}" name="ריק במקור3" dataDxfId="43"/>
    <tableColumn id="10" xr3:uid="{A1DDD5F5-4BE2-4DA9-B0DC-AFDFD4F7364F}" name="_x0009_מדד ייחוס" dataDxfId="42"/>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884C1E1-10ED-4DCA-BE7F-934735FEC665}" name="TitleRegion1.b158.k164.15" displayName="TitleRegion1.b158.k164.15" ref="B158:K164" totalsRowShown="0" headerRowBorderDxfId="40" tableBorderDxfId="41" totalsRowBorderDxfId="39">
  <autoFilter ref="B158:K164" xr:uid="{9EB51F92-0762-45DC-986F-650D62EAC6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652723-7B95-41CC-AC58-E3E731A362FA}" name="אפיק השקעה" dataDxfId="38"/>
    <tableColumn id="2" xr3:uid="{5EB87E2C-FAF2-49A1-A233-599510D67907}" name="מור חיסכון לכל ילד – מסלול הלכה" dataDxfId="37" dataCellStyle="Percent"/>
    <tableColumn id="3" xr3:uid="{731D1BC0-BADB-42F4-B8E1-E591E8E9FCB8}" name="ריק במקור" dataDxfId="36" dataCellStyle="Percent"/>
    <tableColumn id="4" xr3:uid="{BBE37C68-FEA1-4F92-B552-1504C57282D1}" name="ריק במקור2" dataDxfId="35" dataCellStyle="Percent"/>
    <tableColumn id="5" xr3:uid="{8B61E5FA-A625-4CD1-9C2A-051A5C381162}" name="_x0009_שיעור חשיפה צפוי לשנת 2024" dataDxfId="34" dataCellStyle="Percent"/>
    <tableColumn id="6" xr3:uid="{25F13031-6150-4CA1-8CAE-4E54EC8E9CFF}" name="שיעור החשיפה צפוי 13.02.24" dataDxfId="33" dataCellStyle="Percent"/>
    <tableColumn id="7" xr3:uid="{F55FAAF7-E14D-4294-AC96-289D83A09AE2}" name="_x0009_טווח סטייה" dataDxfId="32"/>
    <tableColumn id="8" xr3:uid="{F8393620-DE12-4266-99A8-E3045986AECF}" name="_x0009_גבולות שיעור החשיפה הצפויה" dataDxfId="31"/>
    <tableColumn id="9" xr3:uid="{38C231EB-9FEC-4EA6-887E-CBB57851D2D6}" name="ריק במקור3" dataDxfId="30"/>
    <tableColumn id="10" xr3:uid="{28A51465-E81F-42AD-B7C4-CFBC23603263}" name="_x0009_מדד ייחוס" dataDxfId="29"/>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C32F1C6-D96A-4001-90F4-61F226F89B03}" name="TitleRegion1.b168.k174.16" displayName="TitleRegion1.b168.k174.16" ref="B168:K174" totalsRowShown="0" headerRowBorderDxfId="27" tableBorderDxfId="28" totalsRowBorderDxfId="26">
  <autoFilter ref="B168:K174" xr:uid="{F1B262E8-FC34-4097-A58B-098A996B4B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7D659C9-0D05-4DF8-A342-F7DEEF752438}" name="אפיק השקעה" dataDxfId="25"/>
    <tableColumn id="2" xr3:uid="{CEFBF7CD-FDE7-4C71-8FB6-DE6B2561AF6E}" name="מור חיסכון לכל ילד – מסלול שריעה" dataDxfId="24" dataCellStyle="Percent"/>
    <tableColumn id="3" xr3:uid="{51437CB9-F233-4C3D-89A4-CEA93D6FB4A8}" name="ריק במקור" dataDxfId="23" dataCellStyle="Percent"/>
    <tableColumn id="4" xr3:uid="{BEB76411-9FCA-4A13-A790-3195583F6386}" name="ריק במקור2" dataDxfId="22" dataCellStyle="Percent"/>
    <tableColumn id="5" xr3:uid="{75DF9B85-FAD4-4351-B031-968651E01B11}" name="_x0009_שיעור חשיפה צפוי לשנת 2024" dataDxfId="21" dataCellStyle="Percent"/>
    <tableColumn id="6" xr3:uid="{E0187471-E5E3-456A-9E18-251C2E6D3CD9}" name="שיעור החשיפה צפוי 26.03.24" dataDxfId="20" dataCellStyle="Percent"/>
    <tableColumn id="7" xr3:uid="{B41E4B22-B9EA-4E92-8D3D-439B6B08AE22}" name="_x0009_טווח סטייה" dataDxfId="19"/>
    <tableColumn id="8" xr3:uid="{3D3A713E-C6BB-46EB-9E00-479F7222B4CE}" name="_x0009_גבולות שיעור החשיפה הצפויה" dataDxfId="18"/>
    <tableColumn id="9" xr3:uid="{112E15AA-65B3-4CBC-8BA4-A39A5129DC63}" name="ריק במקור3" dataDxfId="17"/>
    <tableColumn id="10" xr3:uid="{B6B1067E-3387-4D85-8081-F0F64208235C}" name="_x0009_מדד ייחוס" dataDxfId="16"/>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7C995D5-BEA8-4866-BF48-117C6ED26F26}" name="TitleRegion1.a26.f38.1" displayName="TitleRegion1.a26.f38.1" ref="A26:F38" totalsRowShown="0" headerRowDxfId="8" headerRowBorderDxfId="14" tableBorderDxfId="15">
  <autoFilter ref="A26:F38" xr:uid="{E846C2C6-782B-4951-A6FB-C87B0A9F3A1E}">
    <filterColumn colId="0" hiddenButton="1"/>
    <filterColumn colId="1" hiddenButton="1"/>
    <filterColumn colId="2" hiddenButton="1"/>
    <filterColumn colId="3" hiddenButton="1"/>
    <filterColumn colId="4" hiddenButton="1"/>
    <filterColumn colId="5" hiddenButton="1"/>
  </autoFilter>
  <tableColumns count="6">
    <tableColumn id="1" xr3:uid="{66787A79-4BB7-4B4B-B014-B03598627C8A}" name="אפיק השקעה " dataDxfId="13"/>
    <tableColumn id="2" xr3:uid="{96AD31FD-6330-4D60-944C-98EADDFE4E5F}" name="שיעור החשיפה בפועל 31.12.2023" dataDxfId="12"/>
    <tableColumn id="3" xr3:uid="{0B9DFEA0-9FD4-4E5E-8B45-EEAA0B296727}" name="שיעור החשיפה צפוי מ30.01.24" dataDxfId="11"/>
    <tableColumn id="4" xr3:uid="{5615C7EC-E96E-41F7-8B32-6B448AF3F6AA}" name="טווח סטייה" dataDxfId="10"/>
    <tableColumn id="5" xr3:uid="{E0A5B80B-4380-46DF-8A3B-AF5120113418}" name="גבולות שיעור החשיפה הצפוייה" dataDxfId="9"/>
    <tableColumn id="6" xr3:uid="{05C18C6A-9C51-4EEF-B39B-7BEB8156AC2B}" name="מדד ייחוס"/>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48A815E-3266-4BEB-9660-35DB000BBA92}" name="TitleRegion1.a50.f62.2" displayName="TitleRegion1.a50.f62.2" ref="A50:F62" totalsRowShown="0" headerRowDxfId="0" headerRowBorderDxfId="6" tableBorderDxfId="7">
  <autoFilter ref="A50:F62" xr:uid="{D8136773-E80D-44FB-8BEF-5FFD246C2F8A}">
    <filterColumn colId="0" hiddenButton="1"/>
    <filterColumn colId="1" hiddenButton="1"/>
    <filterColumn colId="2" hiddenButton="1"/>
    <filterColumn colId="3" hiddenButton="1"/>
    <filterColumn colId="4" hiddenButton="1"/>
    <filterColumn colId="5" hiddenButton="1"/>
  </autoFilter>
  <tableColumns count="6">
    <tableColumn id="1" xr3:uid="{B57ADCD3-DD74-4A4D-B312-1B0BE47B296D}" name="אפיק השקעה " dataDxfId="5"/>
    <tableColumn id="2" xr3:uid="{A6EEF8EF-A106-49BB-AC9B-7E81CCFDAC53}" name="שיעור החשיפה בפועל 31.12.2023" dataDxfId="4"/>
    <tableColumn id="3" xr3:uid="{B272D440-CEBC-4863-800D-68095D542D9E}" name="שיעור החשיפה צפוי מ30.01.24" dataDxfId="3"/>
    <tableColumn id="4" xr3:uid="{86E6D363-A792-4916-854E-9CD8313FC758}" name="טווח סטייה" dataDxfId="2"/>
    <tableColumn id="5" xr3:uid="{6E7AC200-AFD3-48EB-92FA-00EE2DDA441A}" name="גבולות שיעור החשיפה הצפוייה" dataDxfId="1"/>
    <tableColumn id="6" xr3:uid="{81920DFB-5183-4CDD-BEFD-96D215038E5C}"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D1" sqref="D1:XFD1048576"/>
    </sheetView>
  </sheetViews>
  <sheetFormatPr defaultColWidth="0" defaultRowHeight="14.25" zeroHeight="1" x14ac:dyDescent="0.2"/>
  <cols>
    <col min="1" max="1" width="10.75" style="2" bestFit="1" customWidth="1"/>
    <col min="2" max="2" width="68.7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7" t="s">
        <v>17</v>
      </c>
      <c r="B7" s="167"/>
    </row>
    <row r="8" spans="1:2" x14ac:dyDescent="0.2">
      <c r="A8" s="23"/>
      <c r="B8" s="23"/>
    </row>
    <row r="9" spans="1:2" x14ac:dyDescent="0.2">
      <c r="A9" s="168" t="s">
        <v>16</v>
      </c>
      <c r="B9" s="168"/>
    </row>
    <row r="10" spans="1:2" x14ac:dyDescent="0.2">
      <c r="A10" s="23"/>
      <c r="B10" s="23"/>
    </row>
    <row r="11" spans="1:2" x14ac:dyDescent="0.2">
      <c r="A11" s="167" t="s">
        <v>18</v>
      </c>
      <c r="B11" s="167"/>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9" t="s">
        <v>94</v>
      </c>
      <c r="B3" s="169"/>
      <c r="C3" s="169"/>
      <c r="D3" s="41"/>
    </row>
    <row r="4" spans="1:5" x14ac:dyDescent="0.2">
      <c r="A4" s="1"/>
      <c r="B4" s="1"/>
      <c r="C4" s="1"/>
      <c r="D4" s="1"/>
    </row>
    <row r="5" spans="1:5" x14ac:dyDescent="0.2">
      <c r="A5" s="1"/>
      <c r="B5" s="1"/>
      <c r="C5" s="1"/>
      <c r="D5" s="1"/>
    </row>
    <row r="6" spans="1:5" x14ac:dyDescent="0.2">
      <c r="A6" s="15" t="s">
        <v>42</v>
      </c>
      <c r="B6" s="15" t="s">
        <v>19</v>
      </c>
      <c r="C6" s="15" t="s">
        <v>20</v>
      </c>
      <c r="D6" s="73" t="s">
        <v>21</v>
      </c>
      <c r="E6" s="79" t="s">
        <v>113</v>
      </c>
    </row>
    <row r="7" spans="1:5" ht="83.25" customHeight="1" x14ac:dyDescent="0.2">
      <c r="A7" s="15" t="s">
        <v>22</v>
      </c>
      <c r="B7" s="17" t="s">
        <v>23</v>
      </c>
      <c r="C7" s="15" t="s">
        <v>62</v>
      </c>
      <c r="D7" s="74" t="s">
        <v>81</v>
      </c>
      <c r="E7" s="84" t="s">
        <v>115</v>
      </c>
    </row>
    <row r="8" spans="1:5" ht="180.75" customHeight="1" x14ac:dyDescent="0.2">
      <c r="A8" s="15" t="s">
        <v>65</v>
      </c>
      <c r="B8" s="17" t="s">
        <v>63</v>
      </c>
      <c r="C8" s="28" t="s">
        <v>64</v>
      </c>
      <c r="D8" s="75" t="s">
        <v>82</v>
      </c>
      <c r="E8" s="84" t="s">
        <v>116</v>
      </c>
    </row>
    <row r="9" spans="1:5" ht="93.75" customHeight="1" x14ac:dyDescent="0.2">
      <c r="A9" s="15" t="s">
        <v>24</v>
      </c>
      <c r="B9" s="17" t="s">
        <v>25</v>
      </c>
      <c r="C9" s="15" t="s">
        <v>43</v>
      </c>
      <c r="D9" s="76" t="s">
        <v>26</v>
      </c>
      <c r="E9" s="85">
        <v>1E-3</v>
      </c>
    </row>
    <row r="10" spans="1:5" ht="71.25" x14ac:dyDescent="0.2">
      <c r="A10" s="15" t="s">
        <v>27</v>
      </c>
      <c r="B10" s="17" t="s">
        <v>28</v>
      </c>
      <c r="C10" s="15" t="s">
        <v>44</v>
      </c>
      <c r="D10" s="76" t="s">
        <v>29</v>
      </c>
      <c r="E10" s="85">
        <v>1E-3</v>
      </c>
    </row>
    <row r="11" spans="1:5" ht="87.75" customHeight="1" x14ac:dyDescent="0.2">
      <c r="A11" s="15" t="s">
        <v>30</v>
      </c>
      <c r="B11" s="17" t="s">
        <v>31</v>
      </c>
      <c r="C11" s="15" t="s">
        <v>45</v>
      </c>
      <c r="D11" s="76" t="s">
        <v>32</v>
      </c>
      <c r="E11" s="85">
        <v>1E-3</v>
      </c>
    </row>
    <row r="12" spans="1:5" ht="92.25" customHeight="1" x14ac:dyDescent="0.2">
      <c r="A12" s="15" t="s">
        <v>33</v>
      </c>
      <c r="B12" s="17" t="s">
        <v>34</v>
      </c>
      <c r="C12" s="15" t="s">
        <v>35</v>
      </c>
      <c r="D12" s="76" t="s">
        <v>36</v>
      </c>
      <c r="E12" s="84" t="s">
        <v>117</v>
      </c>
    </row>
    <row r="13" spans="1:5" ht="90.75" customHeight="1" x14ac:dyDescent="0.2">
      <c r="A13" s="16" t="s">
        <v>48</v>
      </c>
      <c r="B13" s="17" t="s">
        <v>58</v>
      </c>
      <c r="C13" s="16" t="s">
        <v>46</v>
      </c>
      <c r="D13" s="76" t="s">
        <v>37</v>
      </c>
      <c r="E13" s="85">
        <v>1E-3</v>
      </c>
    </row>
    <row r="14" spans="1:5" ht="42.75" x14ac:dyDescent="0.2">
      <c r="A14" s="16" t="s">
        <v>38</v>
      </c>
      <c r="B14" s="17" t="s">
        <v>57</v>
      </c>
      <c r="C14" s="16" t="s">
        <v>39</v>
      </c>
      <c r="D14" s="76" t="s">
        <v>40</v>
      </c>
      <c r="E14" s="85">
        <v>1E-3</v>
      </c>
    </row>
    <row r="15" spans="1:5" ht="93.75" customHeight="1" x14ac:dyDescent="0.2">
      <c r="A15" s="16" t="s">
        <v>41</v>
      </c>
      <c r="B15" s="17" t="s">
        <v>59</v>
      </c>
      <c r="C15" s="16" t="s">
        <v>47</v>
      </c>
      <c r="D15" s="77" t="s">
        <v>111</v>
      </c>
      <c r="E15" s="84" t="s">
        <v>118</v>
      </c>
    </row>
    <row r="16" spans="1:5" ht="177" customHeight="1" x14ac:dyDescent="0.2">
      <c r="A16" s="16" t="s">
        <v>96</v>
      </c>
      <c r="B16" s="17" t="s">
        <v>97</v>
      </c>
      <c r="C16" s="70" t="s">
        <v>98</v>
      </c>
      <c r="D16" s="88" t="s">
        <v>124</v>
      </c>
      <c r="E16" s="85">
        <v>1.5E-3</v>
      </c>
    </row>
    <row r="17" spans="1:13" ht="136.15" customHeight="1" x14ac:dyDescent="0.2">
      <c r="A17" s="16" t="s">
        <v>99</v>
      </c>
      <c r="B17" s="17" t="s">
        <v>100</v>
      </c>
      <c r="C17" s="16" t="s">
        <v>101</v>
      </c>
      <c r="D17" s="78" t="s">
        <v>102</v>
      </c>
      <c r="E17" s="85">
        <v>1.5E-3</v>
      </c>
    </row>
    <row r="18" spans="1:13" s="27" customFormat="1" ht="85.5" x14ac:dyDescent="0.25">
      <c r="A18" s="15" t="s">
        <v>122</v>
      </c>
      <c r="B18" s="17" t="s">
        <v>119</v>
      </c>
      <c r="C18" s="15" t="s">
        <v>120</v>
      </c>
      <c r="D18" s="74" t="s">
        <v>121</v>
      </c>
      <c r="E18" s="86">
        <v>2.5000000000000001E-3</v>
      </c>
      <c r="F18" s="1"/>
      <c r="G18" s="1"/>
      <c r="H18" s="1"/>
      <c r="I18" s="1"/>
      <c r="J18" s="1"/>
      <c r="K18" s="1"/>
      <c r="L18" s="1"/>
      <c r="M18" s="1"/>
    </row>
    <row r="20" spans="1:13" x14ac:dyDescent="0.2">
      <c r="A20" s="170" t="s">
        <v>55</v>
      </c>
      <c r="B20" s="170"/>
      <c r="C20" s="170"/>
      <c r="D20" s="170"/>
    </row>
    <row r="21" spans="1:13" ht="14.25" customHeight="1" x14ac:dyDescent="0.2">
      <c r="A21" s="171" t="s">
        <v>56</v>
      </c>
      <c r="B21" s="171"/>
      <c r="C21" s="171"/>
      <c r="D21" s="171"/>
    </row>
    <row r="22" spans="1:13" x14ac:dyDescent="0.2">
      <c r="A22" s="171"/>
      <c r="B22" s="171"/>
      <c r="C22" s="171"/>
      <c r="D22" s="171"/>
    </row>
    <row r="23" spans="1:13" x14ac:dyDescent="0.2">
      <c r="A23" s="171"/>
      <c r="B23" s="171"/>
      <c r="C23" s="171"/>
      <c r="D23" s="171"/>
    </row>
    <row r="24" spans="1:13" x14ac:dyDescent="0.2">
      <c r="A24" s="171"/>
      <c r="B24" s="171"/>
      <c r="C24" s="171"/>
      <c r="D24" s="171"/>
    </row>
    <row r="25" spans="1:13" x14ac:dyDescent="0.2">
      <c r="A25" s="171"/>
      <c r="B25" s="171"/>
      <c r="C25" s="171"/>
      <c r="D25" s="171"/>
    </row>
    <row r="26" spans="1:13" x14ac:dyDescent="0.2">
      <c r="A26" s="171"/>
      <c r="B26" s="171"/>
      <c r="C26" s="171"/>
      <c r="D26" s="171"/>
    </row>
    <row r="27" spans="1:13" x14ac:dyDescent="0.2">
      <c r="A27" s="171"/>
      <c r="B27" s="171"/>
      <c r="C27" s="171"/>
      <c r="D27" s="171"/>
    </row>
    <row r="28" spans="1:13" x14ac:dyDescent="0.2">
      <c r="A28" s="171"/>
      <c r="B28" s="171"/>
      <c r="C28" s="171"/>
      <c r="D28" s="171"/>
    </row>
    <row r="29" spans="1:13" x14ac:dyDescent="0.2">
      <c r="A29" s="171"/>
      <c r="B29" s="171"/>
      <c r="C29" s="171"/>
      <c r="D29" s="171"/>
    </row>
    <row r="30" spans="1:13" x14ac:dyDescent="0.2">
      <c r="A30" s="171"/>
      <c r="B30" s="171"/>
      <c r="C30" s="171"/>
      <c r="D30" s="171"/>
    </row>
    <row r="31" spans="1:13" x14ac:dyDescent="0.2">
      <c r="A31" s="171"/>
      <c r="B31" s="171"/>
      <c r="C31" s="171"/>
      <c r="D31" s="171"/>
    </row>
    <row r="32" spans="1:13" x14ac:dyDescent="0.2">
      <c r="A32" s="171"/>
      <c r="B32" s="171"/>
      <c r="C32" s="171"/>
      <c r="D32" s="171"/>
    </row>
    <row r="33" spans="1:4" x14ac:dyDescent="0.2">
      <c r="A33" s="171"/>
      <c r="B33" s="171"/>
      <c r="C33" s="171"/>
      <c r="D33" s="171"/>
    </row>
    <row r="34" spans="1:4" x14ac:dyDescent="0.2">
      <c r="A34" s="171"/>
      <c r="B34" s="171"/>
      <c r="C34" s="171"/>
      <c r="D34" s="171"/>
    </row>
    <row r="35" spans="1:4" x14ac:dyDescent="0.2">
      <c r="A35" s="171"/>
      <c r="B35" s="171"/>
      <c r="C35" s="171"/>
      <c r="D35" s="171"/>
    </row>
    <row r="36" spans="1:4" x14ac:dyDescent="0.2">
      <c r="A36" s="171"/>
      <c r="B36" s="171"/>
      <c r="C36" s="171"/>
      <c r="D36" s="171"/>
    </row>
    <row r="37" spans="1:4" x14ac:dyDescent="0.2">
      <c r="A37" s="171"/>
      <c r="B37" s="171"/>
      <c r="C37" s="171"/>
      <c r="D37" s="171"/>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L1" sqref="L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2" t="s">
        <v>156</v>
      </c>
      <c r="B3" s="172"/>
      <c r="C3" s="172"/>
      <c r="D3" s="172"/>
      <c r="E3" s="172"/>
      <c r="F3" s="172"/>
      <c r="G3" s="172"/>
      <c r="H3" s="172"/>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10" t="s">
        <v>2</v>
      </c>
      <c r="B8" s="211" t="s">
        <v>93</v>
      </c>
      <c r="C8" s="211" t="s">
        <v>154</v>
      </c>
      <c r="D8" s="212" t="s">
        <v>226</v>
      </c>
      <c r="E8" s="212" t="s">
        <v>157</v>
      </c>
      <c r="F8" s="212" t="s">
        <v>234</v>
      </c>
      <c r="G8" s="211" t="s">
        <v>3</v>
      </c>
      <c r="H8" s="211" t="s">
        <v>86</v>
      </c>
      <c r="I8" s="213" t="s">
        <v>4</v>
      </c>
    </row>
    <row r="9" spans="1:17" ht="30.75" customHeight="1" x14ac:dyDescent="0.2">
      <c r="A9" s="205" t="s">
        <v>5</v>
      </c>
      <c r="B9" s="161">
        <v>0.28000000000000003</v>
      </c>
      <c r="C9" s="163">
        <v>0.3</v>
      </c>
      <c r="D9" s="163">
        <v>0.23100000000000001</v>
      </c>
      <c r="E9" s="163">
        <v>0.25</v>
      </c>
      <c r="F9" s="163">
        <v>0.25</v>
      </c>
      <c r="G9" s="58" t="s">
        <v>6</v>
      </c>
      <c r="H9" s="61" t="s">
        <v>153</v>
      </c>
      <c r="I9" s="208" t="s">
        <v>73</v>
      </c>
    </row>
    <row r="10" spans="1:17" ht="28.5" customHeight="1" x14ac:dyDescent="0.2">
      <c r="A10" s="205" t="s">
        <v>7</v>
      </c>
      <c r="B10" s="106">
        <v>0.2</v>
      </c>
      <c r="C10" s="163">
        <v>0.2</v>
      </c>
      <c r="D10" s="163">
        <v>0.17660000000000001</v>
      </c>
      <c r="E10" s="163">
        <v>0.2</v>
      </c>
      <c r="F10" s="163">
        <v>0.2</v>
      </c>
      <c r="G10" s="58" t="s">
        <v>8</v>
      </c>
      <c r="H10" s="61" t="s">
        <v>15</v>
      </c>
      <c r="I10" s="208" t="s">
        <v>74</v>
      </c>
      <c r="N10" s="8"/>
      <c r="O10" s="9"/>
      <c r="Q10" s="9"/>
    </row>
    <row r="11" spans="1:17" ht="18.75" customHeight="1" x14ac:dyDescent="0.2">
      <c r="A11" s="205" t="s">
        <v>9</v>
      </c>
      <c r="B11" s="161">
        <v>0.56999999999999995</v>
      </c>
      <c r="C11" s="160">
        <v>0.56999999999999995</v>
      </c>
      <c r="D11" s="162">
        <v>0.59240000000000004</v>
      </c>
      <c r="E11" s="160">
        <v>0.59499999999999997</v>
      </c>
      <c r="F11" s="160">
        <v>0.59499999999999997</v>
      </c>
      <c r="G11" s="58" t="s">
        <v>8</v>
      </c>
      <c r="H11" s="61" t="s">
        <v>90</v>
      </c>
      <c r="I11" s="208" t="s">
        <v>75</v>
      </c>
    </row>
    <row r="12" spans="1:17" ht="30.75" customHeight="1" x14ac:dyDescent="0.2">
      <c r="A12" s="205" t="s">
        <v>60</v>
      </c>
      <c r="B12" s="220" t="s">
        <v>236</v>
      </c>
      <c r="C12" s="221" t="s">
        <v>236</v>
      </c>
      <c r="D12" s="222" t="s">
        <v>236</v>
      </c>
      <c r="E12" s="221" t="s">
        <v>236</v>
      </c>
      <c r="F12" s="221" t="s">
        <v>236</v>
      </c>
      <c r="G12" s="223" t="s">
        <v>236</v>
      </c>
      <c r="H12" s="220" t="s">
        <v>236</v>
      </c>
      <c r="I12" s="224" t="s">
        <v>236</v>
      </c>
      <c r="L12" s="43"/>
      <c r="O12" s="9"/>
      <c r="P12" s="9"/>
      <c r="Q12" s="9"/>
    </row>
    <row r="13" spans="1:17" ht="36" customHeight="1" x14ac:dyDescent="0.2">
      <c r="A13" s="206" t="s">
        <v>67</v>
      </c>
      <c r="B13" s="98">
        <v>0.05</v>
      </c>
      <c r="C13" s="163">
        <v>0.05</v>
      </c>
      <c r="D13" s="163">
        <v>9.2600000000000002E-2</v>
      </c>
      <c r="E13" s="163">
        <v>0.05</v>
      </c>
      <c r="F13" s="163">
        <v>0.05</v>
      </c>
      <c r="G13" s="62" t="s">
        <v>6</v>
      </c>
      <c r="H13" s="60" t="s">
        <v>72</v>
      </c>
      <c r="I13" s="208" t="s">
        <v>76</v>
      </c>
      <c r="L13" s="43"/>
      <c r="O13" s="9"/>
      <c r="P13" s="9"/>
      <c r="Q13" s="9"/>
    </row>
    <row r="14" spans="1:17" ht="29.25" customHeight="1" x14ac:dyDescent="0.2">
      <c r="A14" s="206" t="s">
        <v>68</v>
      </c>
      <c r="B14" s="68">
        <v>7.0000000000000007E-2</v>
      </c>
      <c r="C14" s="163">
        <v>7.0000000000000007E-2</v>
      </c>
      <c r="D14" s="163">
        <v>4.3659999999999997E-2</v>
      </c>
      <c r="E14" s="163">
        <v>7.0000000000000007E-2</v>
      </c>
      <c r="F14" s="163">
        <v>7.0000000000000007E-2</v>
      </c>
      <c r="G14" s="62" t="s">
        <v>6</v>
      </c>
      <c r="H14" s="60" t="s">
        <v>106</v>
      </c>
      <c r="I14" s="208" t="s">
        <v>77</v>
      </c>
      <c r="O14" s="9"/>
      <c r="P14" s="9"/>
      <c r="Q14" s="9"/>
    </row>
    <row r="15" spans="1:17" ht="27.75" customHeight="1" x14ac:dyDescent="0.2">
      <c r="A15" s="206" t="s">
        <v>69</v>
      </c>
      <c r="B15" s="98">
        <v>0.05</v>
      </c>
      <c r="C15" s="163">
        <v>0.05</v>
      </c>
      <c r="D15" s="163">
        <v>6.7999999999999996E-3</v>
      </c>
      <c r="E15" s="163">
        <v>0.05</v>
      </c>
      <c r="F15" s="163">
        <v>0.05</v>
      </c>
      <c r="G15" s="62" t="s">
        <v>6</v>
      </c>
      <c r="H15" s="60" t="s">
        <v>72</v>
      </c>
      <c r="I15" s="208" t="s">
        <v>78</v>
      </c>
      <c r="O15" s="9"/>
      <c r="P15" s="9"/>
      <c r="Q15" s="9"/>
    </row>
    <row r="16" spans="1:17" ht="23.25" customHeight="1" x14ac:dyDescent="0.2">
      <c r="A16" s="206" t="s">
        <v>107</v>
      </c>
      <c r="B16" s="98">
        <v>0.05</v>
      </c>
      <c r="C16" s="163">
        <v>0.05</v>
      </c>
      <c r="D16" s="163">
        <v>2.1299999999999999E-2</v>
      </c>
      <c r="E16" s="163">
        <v>0.05</v>
      </c>
      <c r="F16" s="163">
        <v>0.05</v>
      </c>
      <c r="G16" s="62" t="s">
        <v>6</v>
      </c>
      <c r="H16" s="60" t="s">
        <v>72</v>
      </c>
      <c r="I16" s="208" t="s">
        <v>78</v>
      </c>
    </row>
    <row r="17" spans="1:17" ht="21.75" customHeight="1" x14ac:dyDescent="0.2">
      <c r="A17" s="206" t="s">
        <v>70</v>
      </c>
      <c r="B17" s="98">
        <v>0.15</v>
      </c>
      <c r="C17" s="163">
        <v>0.13500000000000001</v>
      </c>
      <c r="D17" s="163">
        <v>0.1711</v>
      </c>
      <c r="E17" s="163">
        <v>0.15</v>
      </c>
      <c r="F17" s="163">
        <v>0.15</v>
      </c>
      <c r="G17" s="58" t="s">
        <v>6</v>
      </c>
      <c r="H17" s="60" t="s">
        <v>126</v>
      </c>
      <c r="I17" s="209" t="s">
        <v>78</v>
      </c>
    </row>
    <row r="18" spans="1:17" ht="22.5" customHeight="1" x14ac:dyDescent="0.2">
      <c r="A18" s="206" t="s">
        <v>71</v>
      </c>
      <c r="B18" s="98">
        <v>0.05</v>
      </c>
      <c r="C18" s="163">
        <v>0.05</v>
      </c>
      <c r="D18" s="163">
        <v>4.5600000000000002E-2</v>
      </c>
      <c r="E18" s="163">
        <v>0.05</v>
      </c>
      <c r="F18" s="163">
        <v>0.05</v>
      </c>
      <c r="G18" s="58" t="s">
        <v>6</v>
      </c>
      <c r="H18" s="64" t="s">
        <v>72</v>
      </c>
      <c r="I18" s="225" t="s">
        <v>236</v>
      </c>
      <c r="P18" s="10"/>
      <c r="Q18" s="9"/>
    </row>
    <row r="19" spans="1:17" ht="21" customHeight="1" x14ac:dyDescent="0.2">
      <c r="A19" s="207" t="s">
        <v>10</v>
      </c>
      <c r="B19" s="98">
        <f>SUM(B9:B18)</f>
        <v>1.4700000000000002</v>
      </c>
      <c r="C19" s="87">
        <f>SUM(C9:C18)</f>
        <v>1.4750000000000001</v>
      </c>
      <c r="D19" s="87">
        <f>SUM(D9:D18)</f>
        <v>1.3810600000000002</v>
      </c>
      <c r="E19" s="87">
        <f>SUM(E9:E18)</f>
        <v>1.4650000000000001</v>
      </c>
      <c r="F19" s="87">
        <f>SUM(F9:F18)</f>
        <v>1.4650000000000001</v>
      </c>
      <c r="G19" s="226" t="s">
        <v>236</v>
      </c>
      <c r="H19" s="226" t="s">
        <v>236</v>
      </c>
      <c r="I19" s="227" t="s">
        <v>236</v>
      </c>
    </row>
    <row r="20" spans="1:17" ht="21" customHeight="1" x14ac:dyDescent="0.2">
      <c r="A20" s="214" t="s">
        <v>11</v>
      </c>
      <c r="B20" s="215">
        <v>0.2</v>
      </c>
      <c r="C20" s="216">
        <v>0.22</v>
      </c>
      <c r="D20" s="216">
        <v>0.27010000000000001</v>
      </c>
      <c r="E20" s="216">
        <v>0.22</v>
      </c>
      <c r="F20" s="216">
        <v>0.22</v>
      </c>
      <c r="G20" s="217" t="s">
        <v>8</v>
      </c>
      <c r="H20" s="218" t="s">
        <v>123</v>
      </c>
      <c r="I20" s="219" t="s">
        <v>79</v>
      </c>
    </row>
    <row r="21" spans="1:17" ht="28.5" hidden="1" x14ac:dyDescent="0.2">
      <c r="A21" s="56" t="s">
        <v>112</v>
      </c>
      <c r="B21" s="176">
        <v>2.8E-3</v>
      </c>
      <c r="C21" s="177"/>
      <c r="D21" s="177"/>
      <c r="E21" s="177"/>
      <c r="F21" s="177"/>
      <c r="G21" s="177"/>
      <c r="H21" s="177"/>
    </row>
    <row r="22" spans="1:17" ht="28.5" x14ac:dyDescent="0.2">
      <c r="A22" s="56" t="s">
        <v>228</v>
      </c>
      <c r="B22" s="154"/>
      <c r="C22" s="155"/>
      <c r="D22" s="154">
        <v>2.3999999999999998E-3</v>
      </c>
      <c r="E22" s="155"/>
      <c r="F22" s="155"/>
      <c r="G22" s="155"/>
      <c r="H22" s="155"/>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10" t="s">
        <v>2</v>
      </c>
      <c r="B26" s="211" t="s">
        <v>93</v>
      </c>
      <c r="C26" s="211" t="s">
        <v>154</v>
      </c>
      <c r="D26" s="212" t="s">
        <v>226</v>
      </c>
      <c r="E26" s="212" t="s">
        <v>157</v>
      </c>
      <c r="F26" s="212" t="s">
        <v>234</v>
      </c>
      <c r="G26" s="211" t="s">
        <v>3</v>
      </c>
      <c r="H26" s="211" t="s">
        <v>86</v>
      </c>
      <c r="I26" s="213" t="s">
        <v>4</v>
      </c>
      <c r="J26" s="120"/>
      <c r="L26" s="42"/>
    </row>
    <row r="27" spans="1:17" ht="23.25" customHeight="1" x14ac:dyDescent="0.2">
      <c r="A27" s="205" t="s">
        <v>5</v>
      </c>
      <c r="B27" s="161">
        <v>0.2</v>
      </c>
      <c r="C27" s="163">
        <v>0.28999999999999998</v>
      </c>
      <c r="D27" s="65">
        <v>0.2031</v>
      </c>
      <c r="E27" s="163">
        <v>0.24</v>
      </c>
      <c r="F27" s="163">
        <v>0.24</v>
      </c>
      <c r="G27" s="58" t="s">
        <v>6</v>
      </c>
      <c r="H27" s="61" t="s">
        <v>159</v>
      </c>
      <c r="I27" s="208" t="s">
        <v>73</v>
      </c>
      <c r="J27" s="121"/>
      <c r="K27" s="122"/>
      <c r="L27" s="44"/>
    </row>
    <row r="28" spans="1:17" ht="15.75" customHeight="1" x14ac:dyDescent="0.2">
      <c r="A28" s="205" t="s">
        <v>7</v>
      </c>
      <c r="B28" s="161">
        <v>0.21</v>
      </c>
      <c r="C28" s="163">
        <v>0.23</v>
      </c>
      <c r="D28" s="65">
        <v>0.2586</v>
      </c>
      <c r="E28" s="163">
        <v>0.23</v>
      </c>
      <c r="F28" s="163">
        <v>0.23</v>
      </c>
      <c r="G28" s="58" t="s">
        <v>8</v>
      </c>
      <c r="H28" s="61" t="s">
        <v>147</v>
      </c>
      <c r="I28" s="208" t="s">
        <v>74</v>
      </c>
      <c r="L28" s="42"/>
    </row>
    <row r="29" spans="1:17" ht="31.5" customHeight="1" x14ac:dyDescent="0.2">
      <c r="A29" s="205" t="s">
        <v>9</v>
      </c>
      <c r="B29" s="163">
        <v>0.46</v>
      </c>
      <c r="C29" s="163">
        <v>0.46</v>
      </c>
      <c r="D29" s="163">
        <v>0.4516</v>
      </c>
      <c r="E29" s="160">
        <v>0.46</v>
      </c>
      <c r="F29" s="160">
        <v>0.46</v>
      </c>
      <c r="G29" s="58" t="s">
        <v>8</v>
      </c>
      <c r="H29" s="61" t="s">
        <v>91</v>
      </c>
      <c r="I29" s="208" t="s">
        <v>75</v>
      </c>
      <c r="L29" s="42"/>
    </row>
    <row r="30" spans="1:17" ht="73.5" customHeight="1" x14ac:dyDescent="0.2">
      <c r="A30" s="205" t="s">
        <v>60</v>
      </c>
      <c r="B30" s="220" t="s">
        <v>236</v>
      </c>
      <c r="C30" s="220" t="s">
        <v>236</v>
      </c>
      <c r="D30" s="220" t="s">
        <v>236</v>
      </c>
      <c r="E30" s="221" t="s">
        <v>236</v>
      </c>
      <c r="F30" s="221" t="s">
        <v>236</v>
      </c>
      <c r="G30" s="223" t="s">
        <v>236</v>
      </c>
      <c r="H30" s="220" t="s">
        <v>236</v>
      </c>
      <c r="I30" s="224" t="s">
        <v>236</v>
      </c>
      <c r="L30" s="42"/>
    </row>
    <row r="31" spans="1:17" ht="26.25" customHeight="1" x14ac:dyDescent="0.2">
      <c r="A31" s="206" t="s">
        <v>67</v>
      </c>
      <c r="B31" s="98">
        <v>0.05</v>
      </c>
      <c r="C31" s="163">
        <v>0.1</v>
      </c>
      <c r="D31" s="65">
        <v>0.1003</v>
      </c>
      <c r="E31" s="163">
        <v>0.1</v>
      </c>
      <c r="F31" s="163">
        <v>0.1</v>
      </c>
      <c r="G31" s="62" t="s">
        <v>6</v>
      </c>
      <c r="H31" s="60" t="s">
        <v>109</v>
      </c>
      <c r="I31" s="208" t="s">
        <v>76</v>
      </c>
      <c r="L31" s="42"/>
    </row>
    <row r="32" spans="1:17" ht="24" customHeight="1" x14ac:dyDescent="0.2">
      <c r="A32" s="206" t="s">
        <v>68</v>
      </c>
      <c r="B32" s="68">
        <v>7.0000000000000007E-2</v>
      </c>
      <c r="C32" s="163">
        <v>7.0000000000000007E-2</v>
      </c>
      <c r="D32" s="65">
        <v>4.9399999999999999E-2</v>
      </c>
      <c r="E32" s="163">
        <v>7.0000000000000007E-2</v>
      </c>
      <c r="F32" s="163">
        <v>7.0000000000000007E-2</v>
      </c>
      <c r="G32" s="62" t="s">
        <v>6</v>
      </c>
      <c r="H32" s="60" t="s">
        <v>106</v>
      </c>
      <c r="I32" s="208" t="s">
        <v>77</v>
      </c>
      <c r="L32" s="42"/>
    </row>
    <row r="33" spans="1:12" ht="24" customHeight="1" x14ac:dyDescent="0.2">
      <c r="A33" s="206" t="s">
        <v>69</v>
      </c>
      <c r="B33" s="98">
        <v>0.05</v>
      </c>
      <c r="C33" s="163">
        <v>0.05</v>
      </c>
      <c r="D33" s="65">
        <v>3.8800000000000001E-2</v>
      </c>
      <c r="E33" s="163">
        <v>0.05</v>
      </c>
      <c r="F33" s="163">
        <v>0.05</v>
      </c>
      <c r="G33" s="62" t="s">
        <v>6</v>
      </c>
      <c r="H33" s="60" t="s">
        <v>72</v>
      </c>
      <c r="I33" s="208" t="s">
        <v>78</v>
      </c>
      <c r="L33" s="42"/>
    </row>
    <row r="34" spans="1:12" ht="24" customHeight="1" x14ac:dyDescent="0.2">
      <c r="A34" s="206" t="s">
        <v>107</v>
      </c>
      <c r="B34" s="98">
        <v>0.05</v>
      </c>
      <c r="C34" s="163">
        <v>0.05</v>
      </c>
      <c r="D34" s="65">
        <v>2.23E-2</v>
      </c>
      <c r="E34" s="163">
        <v>0.05</v>
      </c>
      <c r="F34" s="163">
        <v>0.05</v>
      </c>
      <c r="G34" s="62" t="s">
        <v>6</v>
      </c>
      <c r="H34" s="60" t="s">
        <v>72</v>
      </c>
      <c r="I34" s="208" t="s">
        <v>78</v>
      </c>
      <c r="L34" s="42"/>
    </row>
    <row r="35" spans="1:12" ht="21" customHeight="1" x14ac:dyDescent="0.2">
      <c r="A35" s="206" t="s">
        <v>70</v>
      </c>
      <c r="B35" s="98">
        <v>0.15</v>
      </c>
      <c r="C35" s="163">
        <v>0.13500000000000001</v>
      </c>
      <c r="D35" s="65">
        <v>0.13700000000000001</v>
      </c>
      <c r="E35" s="163">
        <v>0.15</v>
      </c>
      <c r="F35" s="163">
        <v>0.15</v>
      </c>
      <c r="G35" s="58" t="s">
        <v>6</v>
      </c>
      <c r="H35" s="60" t="s">
        <v>126</v>
      </c>
      <c r="I35" s="209" t="s">
        <v>78</v>
      </c>
      <c r="L35" s="42"/>
    </row>
    <row r="36" spans="1:12" ht="21" customHeight="1" x14ac:dyDescent="0.2">
      <c r="A36" s="206" t="s">
        <v>71</v>
      </c>
      <c r="B36" s="98">
        <v>0.05</v>
      </c>
      <c r="C36" s="163">
        <v>0.05</v>
      </c>
      <c r="D36" s="65">
        <v>5.6000000000000001E-2</v>
      </c>
      <c r="E36" s="163">
        <v>0.05</v>
      </c>
      <c r="F36" s="163">
        <v>0.05</v>
      </c>
      <c r="G36" s="58" t="s">
        <v>6</v>
      </c>
      <c r="H36" s="64" t="s">
        <v>72</v>
      </c>
      <c r="I36" s="225" t="s">
        <v>236</v>
      </c>
      <c r="L36" s="42"/>
    </row>
    <row r="37" spans="1:12" ht="22.5" customHeight="1" x14ac:dyDescent="0.2">
      <c r="A37" s="207" t="s">
        <v>10</v>
      </c>
      <c r="B37" s="98">
        <f>SUM(B27:B36)</f>
        <v>1.2900000000000003</v>
      </c>
      <c r="C37" s="87">
        <f>SUM(C27:C36)</f>
        <v>1.4350000000000003</v>
      </c>
      <c r="D37" s="87">
        <f>SUM(D27:D36)</f>
        <v>1.3171000000000002</v>
      </c>
      <c r="E37" s="87">
        <f>SUM(E27:E36)</f>
        <v>1.4000000000000001</v>
      </c>
      <c r="F37" s="87">
        <f>SUM(F27:F36)</f>
        <v>1.4000000000000001</v>
      </c>
      <c r="G37" s="226" t="s">
        <v>236</v>
      </c>
      <c r="H37" s="226" t="s">
        <v>236</v>
      </c>
      <c r="I37" s="227" t="s">
        <v>236</v>
      </c>
    </row>
    <row r="38" spans="1:12" x14ac:dyDescent="0.2">
      <c r="A38" s="214" t="s">
        <v>11</v>
      </c>
      <c r="B38" s="215">
        <v>0.2</v>
      </c>
      <c r="C38" s="216">
        <v>0.22</v>
      </c>
      <c r="D38" s="216">
        <v>0.25330000000000003</v>
      </c>
      <c r="E38" s="216">
        <v>0.22</v>
      </c>
      <c r="F38" s="216">
        <v>0.22</v>
      </c>
      <c r="G38" s="217" t="s">
        <v>8</v>
      </c>
      <c r="H38" s="218" t="s">
        <v>123</v>
      </c>
      <c r="I38" s="219" t="s">
        <v>79</v>
      </c>
    </row>
    <row r="39" spans="1:12" ht="28.5" hidden="1" x14ac:dyDescent="0.2">
      <c r="A39" s="56" t="s">
        <v>112</v>
      </c>
      <c r="B39" s="176" t="s">
        <v>114</v>
      </c>
      <c r="C39" s="177"/>
      <c r="D39" s="177"/>
      <c r="E39" s="177"/>
      <c r="F39" s="177"/>
      <c r="G39" s="177"/>
      <c r="H39" s="177"/>
      <c r="I39" s="34"/>
    </row>
    <row r="40" spans="1:12" ht="28.5" x14ac:dyDescent="0.2">
      <c r="A40" s="56" t="s">
        <v>228</v>
      </c>
      <c r="B40" s="154"/>
      <c r="C40" s="155"/>
      <c r="D40" s="155" t="s">
        <v>229</v>
      </c>
      <c r="E40" s="155"/>
      <c r="F40" s="155"/>
      <c r="G40" s="155"/>
      <c r="H40" s="155"/>
      <c r="I40" s="34"/>
    </row>
    <row r="41" spans="1:12" x14ac:dyDescent="0.2">
      <c r="A41" s="33"/>
      <c r="B41" s="72"/>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10" t="s">
        <v>2</v>
      </c>
      <c r="B45" s="211" t="s">
        <v>93</v>
      </c>
      <c r="C45" s="211" t="s">
        <v>155</v>
      </c>
      <c r="D45" s="212" t="s">
        <v>226</v>
      </c>
      <c r="E45" s="212" t="s">
        <v>157</v>
      </c>
      <c r="F45" s="212" t="s">
        <v>234</v>
      </c>
      <c r="G45" s="211" t="s">
        <v>3</v>
      </c>
      <c r="H45" s="211" t="s">
        <v>86</v>
      </c>
      <c r="I45" s="213" t="s">
        <v>4</v>
      </c>
    </row>
    <row r="46" spans="1:12" ht="27.75" customHeight="1" x14ac:dyDescent="0.2">
      <c r="A46" s="205" t="s">
        <v>5</v>
      </c>
      <c r="B46" s="161">
        <v>0.23</v>
      </c>
      <c r="C46" s="163">
        <v>0.25</v>
      </c>
      <c r="D46" s="65">
        <v>0.22969999999999999</v>
      </c>
      <c r="E46" s="163">
        <v>0.25</v>
      </c>
      <c r="F46" s="163">
        <v>0.25</v>
      </c>
      <c r="G46" s="58" t="s">
        <v>6</v>
      </c>
      <c r="H46" s="61" t="s">
        <v>153</v>
      </c>
      <c r="I46" s="208" t="s">
        <v>73</v>
      </c>
    </row>
    <row r="47" spans="1:12" ht="15.75" customHeight="1" x14ac:dyDescent="0.2">
      <c r="A47" s="205" t="s">
        <v>7</v>
      </c>
      <c r="B47" s="98">
        <v>0.25</v>
      </c>
      <c r="C47" s="163">
        <v>0.27</v>
      </c>
      <c r="D47" s="65">
        <v>0.311</v>
      </c>
      <c r="E47" s="163">
        <v>0.27</v>
      </c>
      <c r="F47" s="163">
        <v>0.28000000000000003</v>
      </c>
      <c r="G47" s="58" t="s">
        <v>8</v>
      </c>
      <c r="H47" s="61" t="s">
        <v>233</v>
      </c>
      <c r="I47" s="208" t="s">
        <v>74</v>
      </c>
    </row>
    <row r="48" spans="1:12" ht="34.5" customHeight="1" x14ac:dyDescent="0.2">
      <c r="A48" s="205" t="s">
        <v>9</v>
      </c>
      <c r="B48" s="161">
        <v>0.24</v>
      </c>
      <c r="C48" s="160">
        <v>0.24</v>
      </c>
      <c r="D48" s="160">
        <v>0.25790000000000002</v>
      </c>
      <c r="E48" s="160">
        <v>0.24</v>
      </c>
      <c r="F48" s="160">
        <v>0.24</v>
      </c>
      <c r="G48" s="58" t="s">
        <v>8</v>
      </c>
      <c r="H48" s="61" t="s">
        <v>83</v>
      </c>
      <c r="I48" s="208" t="s">
        <v>75</v>
      </c>
    </row>
    <row r="49" spans="1:9" ht="24.6" customHeight="1" x14ac:dyDescent="0.2">
      <c r="A49" s="205" t="s">
        <v>60</v>
      </c>
      <c r="B49" s="220" t="s">
        <v>236</v>
      </c>
      <c r="C49" s="221" t="s">
        <v>236</v>
      </c>
      <c r="D49" s="221" t="s">
        <v>236</v>
      </c>
      <c r="E49" s="221" t="s">
        <v>236</v>
      </c>
      <c r="F49" s="221" t="s">
        <v>236</v>
      </c>
      <c r="G49" s="223" t="s">
        <v>236</v>
      </c>
      <c r="H49" s="220" t="s">
        <v>236</v>
      </c>
      <c r="I49" s="224" t="s">
        <v>236</v>
      </c>
    </row>
    <row r="50" spans="1:9" ht="51.6" customHeight="1" x14ac:dyDescent="0.2">
      <c r="A50" s="206" t="s">
        <v>67</v>
      </c>
      <c r="B50" s="98">
        <v>0.05</v>
      </c>
      <c r="C50" s="163">
        <v>0.1</v>
      </c>
      <c r="D50" s="65">
        <v>8.3799999999999999E-2</v>
      </c>
      <c r="E50" s="163">
        <v>0.1</v>
      </c>
      <c r="F50" s="163">
        <v>0.1</v>
      </c>
      <c r="G50" s="62" t="s">
        <v>6</v>
      </c>
      <c r="H50" s="60" t="s">
        <v>109</v>
      </c>
      <c r="I50" s="208" t="s">
        <v>76</v>
      </c>
    </row>
    <row r="51" spans="1:9" ht="21" customHeight="1" x14ac:dyDescent="0.2">
      <c r="A51" s="206" t="s">
        <v>68</v>
      </c>
      <c r="B51" s="68">
        <v>7.0000000000000007E-2</v>
      </c>
      <c r="C51" s="163">
        <v>7.0000000000000007E-2</v>
      </c>
      <c r="D51" s="65">
        <v>5.21E-2</v>
      </c>
      <c r="E51" s="163">
        <v>7.0000000000000007E-2</v>
      </c>
      <c r="F51" s="163">
        <v>7.0000000000000007E-2</v>
      </c>
      <c r="G51" s="62" t="s">
        <v>6</v>
      </c>
      <c r="H51" s="60" t="s">
        <v>106</v>
      </c>
      <c r="I51" s="208" t="s">
        <v>77</v>
      </c>
    </row>
    <row r="52" spans="1:9" ht="21.75" customHeight="1" x14ac:dyDescent="0.2">
      <c r="A52" s="206" t="s">
        <v>69</v>
      </c>
      <c r="B52" s="98">
        <v>0.05</v>
      </c>
      <c r="C52" s="163">
        <v>0.05</v>
      </c>
      <c r="D52" s="65">
        <v>3.3999999999999998E-3</v>
      </c>
      <c r="E52" s="163">
        <v>0.05</v>
      </c>
      <c r="F52" s="163">
        <v>0.05</v>
      </c>
      <c r="G52" s="62" t="s">
        <v>6</v>
      </c>
      <c r="H52" s="60" t="s">
        <v>72</v>
      </c>
      <c r="I52" s="208" t="s">
        <v>78</v>
      </c>
    </row>
    <row r="53" spans="1:9" ht="36.75" customHeight="1" x14ac:dyDescent="0.2">
      <c r="A53" s="206" t="s">
        <v>107</v>
      </c>
      <c r="B53" s="98">
        <v>0.05</v>
      </c>
      <c r="C53" s="163">
        <v>0.05</v>
      </c>
      <c r="D53" s="65">
        <v>3.2500000000000001E-2</v>
      </c>
      <c r="E53" s="163">
        <v>0.05</v>
      </c>
      <c r="F53" s="163">
        <v>0.05</v>
      </c>
      <c r="G53" s="62" t="s">
        <v>6</v>
      </c>
      <c r="H53" s="60" t="s">
        <v>72</v>
      </c>
      <c r="I53" s="208" t="s">
        <v>78</v>
      </c>
    </row>
    <row r="54" spans="1:9" ht="20.25" customHeight="1" x14ac:dyDescent="0.2">
      <c r="A54" s="206" t="s">
        <v>70</v>
      </c>
      <c r="B54" s="98">
        <v>0.15</v>
      </c>
      <c r="C54" s="163">
        <v>0.15</v>
      </c>
      <c r="D54" s="65">
        <v>0.1764</v>
      </c>
      <c r="E54" s="163">
        <v>0.15</v>
      </c>
      <c r="F54" s="163">
        <v>0.15</v>
      </c>
      <c r="G54" s="58" t="s">
        <v>6</v>
      </c>
      <c r="H54" s="60" t="s">
        <v>126</v>
      </c>
      <c r="I54" s="209" t="s">
        <v>78</v>
      </c>
    </row>
    <row r="55" spans="1:9" ht="22.5" customHeight="1" x14ac:dyDescent="0.2">
      <c r="A55" s="206" t="s">
        <v>71</v>
      </c>
      <c r="B55" s="98">
        <v>0.05</v>
      </c>
      <c r="C55" s="163">
        <v>0.05</v>
      </c>
      <c r="D55" s="65">
        <v>5.2900000000000003E-2</v>
      </c>
      <c r="E55" s="163">
        <v>0.05</v>
      </c>
      <c r="F55" s="163">
        <v>0.05</v>
      </c>
      <c r="G55" s="58" t="s">
        <v>6</v>
      </c>
      <c r="H55" s="64" t="s">
        <v>72</v>
      </c>
      <c r="I55" s="225" t="s">
        <v>236</v>
      </c>
    </row>
    <row r="56" spans="1:9" ht="20.25" customHeight="1" x14ac:dyDescent="0.2">
      <c r="A56" s="207" t="s">
        <v>10</v>
      </c>
      <c r="B56" s="98">
        <f t="shared" ref="B56" si="0">SUM(B46:B55)</f>
        <v>1.1400000000000001</v>
      </c>
      <c r="C56" s="87">
        <f t="shared" ref="C56:E56" si="1">SUM(C46:C55)</f>
        <v>1.23</v>
      </c>
      <c r="D56" s="87">
        <f>SUM(D46:D55)</f>
        <v>1.1996999999999998</v>
      </c>
      <c r="E56" s="87">
        <f t="shared" si="1"/>
        <v>1.23</v>
      </c>
      <c r="F56" s="87">
        <f t="shared" ref="F56" si="2">SUM(F46:F55)</f>
        <v>1.24</v>
      </c>
      <c r="G56" s="226" t="s">
        <v>236</v>
      </c>
      <c r="H56" s="226" t="s">
        <v>236</v>
      </c>
      <c r="I56" s="227" t="s">
        <v>236</v>
      </c>
    </row>
    <row r="57" spans="1:9" x14ac:dyDescent="0.2">
      <c r="A57" s="214" t="s">
        <v>11</v>
      </c>
      <c r="B57" s="215">
        <v>0.15</v>
      </c>
      <c r="C57" s="216">
        <v>0.18</v>
      </c>
      <c r="D57" s="216">
        <v>0.24479999999999999</v>
      </c>
      <c r="E57" s="160">
        <v>0.19</v>
      </c>
      <c r="F57" s="160">
        <v>0.2</v>
      </c>
      <c r="G57" s="217" t="s">
        <v>8</v>
      </c>
      <c r="H57" s="218" t="s">
        <v>15</v>
      </c>
      <c r="I57" s="219" t="s">
        <v>79</v>
      </c>
    </row>
    <row r="58" spans="1:9" ht="28.5" hidden="1" x14ac:dyDescent="0.2">
      <c r="A58" s="56" t="s">
        <v>112</v>
      </c>
      <c r="B58" s="176">
        <v>2.8E-3</v>
      </c>
      <c r="C58" s="177"/>
      <c r="D58" s="177"/>
      <c r="E58" s="177"/>
      <c r="F58" s="177"/>
      <c r="G58" s="177"/>
      <c r="H58" s="177"/>
      <c r="I58" s="39"/>
    </row>
    <row r="59" spans="1:9" ht="28.5" x14ac:dyDescent="0.2">
      <c r="A59" s="56" t="s">
        <v>228</v>
      </c>
      <c r="B59" s="154"/>
      <c r="C59" s="155"/>
      <c r="D59" s="154">
        <v>2.5000000000000001E-3</v>
      </c>
      <c r="E59" s="155"/>
      <c r="F59" s="155"/>
      <c r="G59" s="155"/>
      <c r="H59" s="155"/>
      <c r="I59" s="71"/>
    </row>
    <row r="60" spans="1:9" x14ac:dyDescent="0.2">
      <c r="B60"/>
      <c r="C60"/>
      <c r="D60"/>
      <c r="E60"/>
      <c r="F60"/>
      <c r="G60"/>
      <c r="H60"/>
      <c r="I60" s="71"/>
    </row>
    <row r="61" spans="1:9" x14ac:dyDescent="0.2">
      <c r="A61"/>
      <c r="B61"/>
      <c r="C61"/>
      <c r="D61"/>
      <c r="E61"/>
      <c r="F61"/>
      <c r="G61"/>
      <c r="H61"/>
      <c r="I61" s="71"/>
    </row>
    <row r="62" spans="1:9" x14ac:dyDescent="0.2">
      <c r="A62" s="5" t="s">
        <v>88</v>
      </c>
      <c r="B62" s="5"/>
      <c r="C62" s="52"/>
      <c r="D62" s="52"/>
      <c r="E62" s="25"/>
      <c r="F62" s="39" t="s">
        <v>89</v>
      </c>
      <c r="G62" s="40"/>
      <c r="H62" s="39"/>
    </row>
    <row r="63" spans="1:9" x14ac:dyDescent="0.2"/>
    <row r="64" spans="1:9" ht="28.5" x14ac:dyDescent="0.2">
      <c r="A64" s="58" t="s">
        <v>2</v>
      </c>
      <c r="B64" s="58" t="s">
        <v>93</v>
      </c>
      <c r="C64" s="58" t="s">
        <v>154</v>
      </c>
      <c r="D64" s="57" t="s">
        <v>226</v>
      </c>
      <c r="E64" s="59" t="s">
        <v>157</v>
      </c>
      <c r="F64" s="57" t="s">
        <v>234</v>
      </c>
      <c r="G64" s="58" t="s">
        <v>3</v>
      </c>
      <c r="H64" s="58" t="s">
        <v>86</v>
      </c>
      <c r="I64" s="58" t="s">
        <v>4</v>
      </c>
    </row>
    <row r="65" spans="1:9" ht="26.25" customHeight="1" x14ac:dyDescent="0.2">
      <c r="A65" s="58" t="s">
        <v>5</v>
      </c>
      <c r="B65" s="99">
        <v>0.27</v>
      </c>
      <c r="C65" s="59">
        <v>0.3</v>
      </c>
      <c r="D65" s="59">
        <v>0.23039999999999999</v>
      </c>
      <c r="E65" s="59">
        <v>0.25</v>
      </c>
      <c r="F65" s="59">
        <v>0.25</v>
      </c>
      <c r="G65" s="58" t="s">
        <v>6</v>
      </c>
      <c r="H65" s="61" t="s">
        <v>153</v>
      </c>
      <c r="I65" s="55" t="s">
        <v>73</v>
      </c>
    </row>
    <row r="66" spans="1:9" ht="26.25" customHeight="1" x14ac:dyDescent="0.2">
      <c r="A66" s="58" t="s">
        <v>7</v>
      </c>
      <c r="B66" s="99">
        <v>0.21</v>
      </c>
      <c r="C66" s="59">
        <v>0.23</v>
      </c>
      <c r="D66" s="59">
        <v>0.25940000000000002</v>
      </c>
      <c r="E66" s="59">
        <v>0.23</v>
      </c>
      <c r="F66" s="59">
        <v>0.23</v>
      </c>
      <c r="G66" s="58" t="s">
        <v>8</v>
      </c>
      <c r="H66" s="61" t="s">
        <v>147</v>
      </c>
      <c r="I66" s="55" t="s">
        <v>74</v>
      </c>
    </row>
    <row r="67" spans="1:9" ht="26.25" customHeight="1" x14ac:dyDescent="0.2">
      <c r="A67" s="58" t="s">
        <v>9</v>
      </c>
      <c r="B67" s="175">
        <v>0.45</v>
      </c>
      <c r="C67" s="173">
        <v>0.45</v>
      </c>
      <c r="D67" s="173">
        <v>0.443</v>
      </c>
      <c r="E67" s="173">
        <v>0.45</v>
      </c>
      <c r="F67" s="173">
        <v>0.45</v>
      </c>
      <c r="G67" s="58" t="s">
        <v>8</v>
      </c>
      <c r="H67" s="61" t="s">
        <v>85</v>
      </c>
      <c r="I67" s="55" t="s">
        <v>75</v>
      </c>
    </row>
    <row r="68" spans="1:9" ht="28.5" x14ac:dyDescent="0.2">
      <c r="A68" s="58" t="s">
        <v>60</v>
      </c>
      <c r="B68" s="175"/>
      <c r="C68" s="174"/>
      <c r="D68" s="174"/>
      <c r="E68" s="174"/>
      <c r="F68" s="174"/>
      <c r="G68" s="58"/>
      <c r="H68" s="61"/>
      <c r="I68" s="55"/>
    </row>
    <row r="69" spans="1:9" ht="41.45" customHeight="1" x14ac:dyDescent="0.2">
      <c r="A69" s="55" t="s">
        <v>67</v>
      </c>
      <c r="B69" s="98">
        <v>0.05</v>
      </c>
      <c r="C69" s="59">
        <v>0.1</v>
      </c>
      <c r="D69" s="59">
        <v>6.0100000000000001E-2</v>
      </c>
      <c r="E69" s="59">
        <v>0.1</v>
      </c>
      <c r="F69" s="59">
        <v>0.1</v>
      </c>
      <c r="G69" s="62" t="s">
        <v>6</v>
      </c>
      <c r="H69" s="60" t="s">
        <v>109</v>
      </c>
      <c r="I69" s="55" t="s">
        <v>76</v>
      </c>
    </row>
    <row r="70" spans="1:9" ht="21" customHeight="1" x14ac:dyDescent="0.2">
      <c r="A70" s="55" t="s">
        <v>68</v>
      </c>
      <c r="B70" s="68">
        <v>7.0000000000000007E-2</v>
      </c>
      <c r="C70" s="59">
        <v>7.0000000000000007E-2</v>
      </c>
      <c r="D70" s="59">
        <v>4.0099999999999997E-2</v>
      </c>
      <c r="E70" s="59">
        <v>7.0000000000000007E-2</v>
      </c>
      <c r="F70" s="59">
        <v>7.0000000000000007E-2</v>
      </c>
      <c r="G70" s="62" t="s">
        <v>6</v>
      </c>
      <c r="H70" s="60" t="s">
        <v>106</v>
      </c>
      <c r="I70" s="55" t="s">
        <v>77</v>
      </c>
    </row>
    <row r="71" spans="1:9" ht="21" customHeight="1" x14ac:dyDescent="0.2">
      <c r="A71" s="55" t="s">
        <v>69</v>
      </c>
      <c r="B71" s="98">
        <v>0.05</v>
      </c>
      <c r="C71" s="59">
        <v>0.05</v>
      </c>
      <c r="D71" s="59">
        <v>4.2299999999999997E-2</v>
      </c>
      <c r="E71" s="59">
        <v>0.05</v>
      </c>
      <c r="F71" s="59">
        <v>0.05</v>
      </c>
      <c r="G71" s="62" t="s">
        <v>6</v>
      </c>
      <c r="H71" s="60" t="s">
        <v>72</v>
      </c>
      <c r="I71" s="55" t="s">
        <v>78</v>
      </c>
    </row>
    <row r="72" spans="1:9" ht="36.75" customHeight="1" x14ac:dyDescent="0.2">
      <c r="A72" s="55" t="s">
        <v>107</v>
      </c>
      <c r="B72" s="98">
        <v>0.05</v>
      </c>
      <c r="C72" s="59">
        <v>0.05</v>
      </c>
      <c r="D72" s="59">
        <v>3.5400000000000001E-2</v>
      </c>
      <c r="E72" s="59">
        <v>0.05</v>
      </c>
      <c r="F72" s="59">
        <v>0.05</v>
      </c>
      <c r="G72" s="62" t="s">
        <v>6</v>
      </c>
      <c r="H72" s="60" t="s">
        <v>72</v>
      </c>
      <c r="I72" s="55" t="s">
        <v>78</v>
      </c>
    </row>
    <row r="73" spans="1:9" ht="21.75" customHeight="1" x14ac:dyDescent="0.2">
      <c r="A73" s="55" t="s">
        <v>70</v>
      </c>
      <c r="B73" s="98">
        <v>0.15</v>
      </c>
      <c r="C73" s="59">
        <v>0.13500000000000001</v>
      </c>
      <c r="D73" s="59">
        <v>0.18640000000000001</v>
      </c>
      <c r="E73" s="59">
        <v>0.15</v>
      </c>
      <c r="F73" s="59">
        <v>0.15</v>
      </c>
      <c r="G73" s="58" t="s">
        <v>6</v>
      </c>
      <c r="H73" s="60" t="s">
        <v>126</v>
      </c>
      <c r="I73" s="63" t="s">
        <v>78</v>
      </c>
    </row>
    <row r="74" spans="1:9" ht="21.75" customHeight="1" x14ac:dyDescent="0.2">
      <c r="A74" s="55" t="s">
        <v>71</v>
      </c>
      <c r="B74" s="98">
        <v>0.05</v>
      </c>
      <c r="C74" s="59">
        <v>0.05</v>
      </c>
      <c r="D74" s="59">
        <v>2.8400000000000002E-2</v>
      </c>
      <c r="E74" s="59">
        <v>0.05</v>
      </c>
      <c r="F74" s="59">
        <v>0.05</v>
      </c>
      <c r="G74" s="58" t="s">
        <v>6</v>
      </c>
      <c r="H74" s="64" t="s">
        <v>72</v>
      </c>
      <c r="I74" s="63"/>
    </row>
    <row r="75" spans="1:9" ht="21.75" customHeight="1" x14ac:dyDescent="0.2">
      <c r="A75" s="56" t="s">
        <v>10</v>
      </c>
      <c r="B75" s="98">
        <f t="shared" ref="B75" si="3">SUM(B65:B74)</f>
        <v>1.35</v>
      </c>
      <c r="C75" s="87">
        <f t="shared" ref="C75" si="4">SUM(C65:C74)</f>
        <v>1.4350000000000003</v>
      </c>
      <c r="D75" s="87">
        <f>SUM(D65:D74)</f>
        <v>1.3255000000000003</v>
      </c>
      <c r="E75" s="87">
        <f t="shared" ref="E75:F75" si="5">SUM(E65:E74)</f>
        <v>1.4000000000000001</v>
      </c>
      <c r="F75" s="87">
        <f t="shared" si="5"/>
        <v>1.4000000000000001</v>
      </c>
      <c r="G75" s="66"/>
      <c r="H75" s="66"/>
      <c r="I75" s="67"/>
    </row>
    <row r="76" spans="1:9" ht="21.75" customHeight="1" x14ac:dyDescent="0.2">
      <c r="A76" s="55" t="s">
        <v>11</v>
      </c>
      <c r="B76" s="69">
        <v>0.16</v>
      </c>
      <c r="C76" s="65">
        <v>0.22</v>
      </c>
      <c r="D76" s="65">
        <v>0.25190000000000001</v>
      </c>
      <c r="E76" s="65">
        <v>0.22</v>
      </c>
      <c r="F76" s="65">
        <v>0.22</v>
      </c>
      <c r="G76" s="58" t="s">
        <v>8</v>
      </c>
      <c r="H76" s="60" t="s">
        <v>123</v>
      </c>
      <c r="I76" s="55" t="s">
        <v>79</v>
      </c>
    </row>
    <row r="77" spans="1:9" ht="28.5" hidden="1" x14ac:dyDescent="0.2">
      <c r="A77" s="56" t="s">
        <v>112</v>
      </c>
      <c r="B77" s="178">
        <v>2E-3</v>
      </c>
      <c r="C77" s="179"/>
      <c r="D77" s="179"/>
      <c r="E77" s="179"/>
      <c r="F77" s="179"/>
      <c r="G77" s="179"/>
      <c r="H77" s="180"/>
    </row>
    <row r="78" spans="1:9" ht="28.5" x14ac:dyDescent="0.2">
      <c r="A78" s="56" t="s">
        <v>228</v>
      </c>
      <c r="C78" s="1"/>
      <c r="D78" s="154">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0">
    <mergeCell ref="B77:H77"/>
    <mergeCell ref="F67:F68"/>
    <mergeCell ref="C67:C68"/>
    <mergeCell ref="D67:D68"/>
    <mergeCell ref="E67:E68"/>
    <mergeCell ref="B67:B68"/>
    <mergeCell ref="B39:H39"/>
    <mergeCell ref="B58:H58"/>
    <mergeCell ref="A3:H3"/>
    <mergeCell ref="B21:H21"/>
  </mergeCells>
  <pageMargins left="0.7" right="0.7" top="0.75" bottom="0.75" header="0.3" footer="0.3"/>
  <pageSetup paperSize="9" scale="16"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90"/>
    <col min="2" max="2" width="26.625" style="129" customWidth="1"/>
    <col min="3" max="3" width="39.75" style="90" customWidth="1"/>
    <col min="4" max="4" width="36.875" style="90" customWidth="1"/>
    <col min="5" max="5" width="42.75" style="90" customWidth="1"/>
    <col min="6" max="6" width="23.125" style="90" customWidth="1"/>
    <col min="7" max="7" width="23.625" style="90" customWidth="1"/>
    <col min="8" max="8" width="10.125" style="90" customWidth="1"/>
    <col min="9" max="9" width="23" style="90" customWidth="1"/>
    <col min="10" max="10" width="10" style="90" customWidth="1"/>
    <col min="11" max="11" width="25.375" style="90" customWidth="1"/>
    <col min="12" max="12" width="0" style="90" hidden="1" customWidth="1"/>
    <col min="13" max="16384" width="9" style="90"/>
  </cols>
  <sheetData>
    <row r="1" spans="2:24" ht="19.5" x14ac:dyDescent="0.2">
      <c r="B1" s="172" t="s">
        <v>225</v>
      </c>
      <c r="C1" s="172"/>
      <c r="D1" s="172"/>
      <c r="E1" s="172"/>
      <c r="F1" s="172"/>
      <c r="G1" s="172"/>
      <c r="H1" s="172"/>
      <c r="I1" s="172"/>
      <c r="J1" s="172"/>
    </row>
    <row r="2" spans="2:24" ht="19.5" x14ac:dyDescent="0.2">
      <c r="B2" s="172" t="s">
        <v>160</v>
      </c>
      <c r="C2" s="172"/>
      <c r="D2" s="172"/>
      <c r="E2" s="172"/>
      <c r="F2" s="172"/>
      <c r="G2" s="172"/>
      <c r="H2" s="172"/>
      <c r="I2" s="172"/>
      <c r="J2" s="172"/>
    </row>
    <row r="3" spans="2:24" ht="13.5" thickBot="1" x14ac:dyDescent="0.25"/>
    <row r="4" spans="2:24" ht="13.5" thickBot="1" x14ac:dyDescent="0.25">
      <c r="B4" s="130" t="s">
        <v>23</v>
      </c>
      <c r="C4" s="181" t="s">
        <v>227</v>
      </c>
      <c r="D4" s="182"/>
      <c r="E4" s="183"/>
    </row>
    <row r="5" spans="2:24" ht="13.5" thickBot="1" x14ac:dyDescent="0.25">
      <c r="B5" s="232" t="s">
        <v>161</v>
      </c>
      <c r="C5" s="233" t="s">
        <v>162</v>
      </c>
      <c r="D5" s="234" t="s">
        <v>163</v>
      </c>
      <c r="E5" s="235" t="s">
        <v>164</v>
      </c>
      <c r="F5" s="233" t="s">
        <v>165</v>
      </c>
      <c r="G5" s="233" t="s">
        <v>234</v>
      </c>
      <c r="H5" s="236" t="s">
        <v>166</v>
      </c>
      <c r="I5" s="234" t="s">
        <v>167</v>
      </c>
      <c r="J5" s="246" t="s">
        <v>236</v>
      </c>
      <c r="K5" s="237" t="s">
        <v>168</v>
      </c>
      <c r="N5" s="184" t="s">
        <v>169</v>
      </c>
      <c r="O5" s="185"/>
      <c r="P5" s="185"/>
      <c r="Q5" s="185"/>
      <c r="R5" s="185"/>
      <c r="S5" s="185"/>
      <c r="T5" s="185"/>
      <c r="U5" s="185"/>
      <c r="V5" s="185"/>
      <c r="W5" s="185"/>
      <c r="X5" s="186"/>
    </row>
    <row r="6" spans="2:24" ht="25.5" x14ac:dyDescent="0.2">
      <c r="B6" s="228" t="s">
        <v>170</v>
      </c>
      <c r="C6" s="131">
        <v>1.026</v>
      </c>
      <c r="D6" s="132">
        <v>1.0016</v>
      </c>
      <c r="E6" s="133">
        <v>0.98770000000000002</v>
      </c>
      <c r="F6" s="134">
        <v>0.99</v>
      </c>
      <c r="G6" s="134">
        <v>0.99</v>
      </c>
      <c r="H6" s="135" t="s">
        <v>171</v>
      </c>
      <c r="I6" s="136">
        <f>F6+6%</f>
        <v>1.05</v>
      </c>
      <c r="J6" s="136">
        <f>F6-6%</f>
        <v>0.92999999999999994</v>
      </c>
      <c r="K6" s="230" t="s">
        <v>130</v>
      </c>
      <c r="L6" s="137">
        <v>0.06</v>
      </c>
      <c r="N6" s="187" t="s">
        <v>62</v>
      </c>
      <c r="O6" s="188"/>
      <c r="P6" s="188"/>
      <c r="Q6" s="188"/>
      <c r="R6" s="188"/>
      <c r="S6" s="188"/>
      <c r="T6" s="188"/>
      <c r="U6" s="188"/>
      <c r="V6" s="188"/>
      <c r="W6" s="188"/>
      <c r="X6" s="189"/>
    </row>
    <row r="7" spans="2:24" x14ac:dyDescent="0.2">
      <c r="B7" s="229" t="s">
        <v>172</v>
      </c>
      <c r="C7" s="131">
        <v>0.28370000000000001</v>
      </c>
      <c r="D7" s="132">
        <v>0.29570000000000002</v>
      </c>
      <c r="E7" s="133">
        <v>0.31690000000000002</v>
      </c>
      <c r="F7" s="134">
        <v>0.3</v>
      </c>
      <c r="G7" s="134">
        <v>0.3</v>
      </c>
      <c r="H7" s="135" t="s">
        <v>173</v>
      </c>
      <c r="I7" s="136">
        <f>F7+5%</f>
        <v>0.35</v>
      </c>
      <c r="J7" s="136">
        <f>F7-5%</f>
        <v>0.25</v>
      </c>
      <c r="K7" s="231" t="s">
        <v>73</v>
      </c>
      <c r="L7" s="137">
        <v>0.05</v>
      </c>
      <c r="N7" s="190"/>
      <c r="O7" s="188"/>
      <c r="P7" s="188"/>
      <c r="Q7" s="188"/>
      <c r="R7" s="188"/>
      <c r="S7" s="188"/>
      <c r="T7" s="188"/>
      <c r="U7" s="188"/>
      <c r="V7" s="188"/>
      <c r="W7" s="188"/>
      <c r="X7" s="189"/>
    </row>
    <row r="8" spans="2:24" ht="25.5" x14ac:dyDescent="0.2">
      <c r="B8" s="228" t="s">
        <v>174</v>
      </c>
      <c r="C8" s="131">
        <v>4.5999999999999999E-2</v>
      </c>
      <c r="D8" s="132">
        <v>4.0399999999999998E-2</v>
      </c>
      <c r="E8" s="133">
        <v>4.87E-2</v>
      </c>
      <c r="F8" s="134">
        <v>0.06</v>
      </c>
      <c r="G8" s="134">
        <v>0.06</v>
      </c>
      <c r="H8" s="135" t="s">
        <v>171</v>
      </c>
      <c r="I8" s="136">
        <f t="shared" ref="I8:I16" si="0">F8+6%</f>
        <v>0.12</v>
      </c>
      <c r="J8" s="136">
        <f t="shared" ref="J8:J16" si="1">F8-6%</f>
        <v>0</v>
      </c>
      <c r="K8" s="231" t="s">
        <v>74</v>
      </c>
      <c r="L8" s="137">
        <v>0.06</v>
      </c>
      <c r="N8" s="190"/>
      <c r="O8" s="188"/>
      <c r="P8" s="188"/>
      <c r="Q8" s="188"/>
      <c r="R8" s="188"/>
      <c r="S8" s="188"/>
      <c r="T8" s="188"/>
      <c r="U8" s="188"/>
      <c r="V8" s="188"/>
      <c r="W8" s="188"/>
      <c r="X8" s="189"/>
    </row>
    <row r="9" spans="2:24" ht="25.5" x14ac:dyDescent="0.2">
      <c r="B9" s="228" t="s">
        <v>67</v>
      </c>
      <c r="C9" s="131">
        <v>8.7300000000000003E-2</v>
      </c>
      <c r="D9" s="132">
        <v>6.5699999999999995E-2</v>
      </c>
      <c r="E9" s="133">
        <v>5.1299999999999998E-2</v>
      </c>
      <c r="F9" s="134">
        <v>7.0000000000000007E-2</v>
      </c>
      <c r="G9" s="134">
        <v>7.0000000000000007E-2</v>
      </c>
      <c r="H9" s="135" t="s">
        <v>173</v>
      </c>
      <c r="I9" s="136">
        <f t="shared" ref="I9:I10" si="2">F9+5%</f>
        <v>0.12000000000000001</v>
      </c>
      <c r="J9" s="136">
        <f t="shared" ref="J9:J10" si="3">F9-5%</f>
        <v>2.0000000000000004E-2</v>
      </c>
      <c r="K9" s="230" t="s">
        <v>76</v>
      </c>
      <c r="L9" s="137">
        <v>0.05</v>
      </c>
      <c r="N9" s="190"/>
      <c r="O9" s="188"/>
      <c r="P9" s="188"/>
      <c r="Q9" s="188"/>
      <c r="R9" s="188"/>
      <c r="S9" s="188"/>
      <c r="T9" s="188"/>
      <c r="U9" s="188"/>
      <c r="V9" s="188"/>
      <c r="W9" s="188"/>
      <c r="X9" s="189"/>
    </row>
    <row r="10" spans="2:24" x14ac:dyDescent="0.2">
      <c r="B10" s="228" t="s">
        <v>68</v>
      </c>
      <c r="C10" s="131">
        <v>4.6999999999999993E-3</v>
      </c>
      <c r="D10" s="132">
        <v>3.5999999999999999E-3</v>
      </c>
      <c r="E10" s="133">
        <v>2.5000000000000001E-3</v>
      </c>
      <c r="F10" s="134">
        <v>0.05</v>
      </c>
      <c r="G10" s="134">
        <v>0.05</v>
      </c>
      <c r="H10" s="135" t="s">
        <v>173</v>
      </c>
      <c r="I10" s="136">
        <f t="shared" si="2"/>
        <v>0.1</v>
      </c>
      <c r="J10" s="136">
        <f t="shared" si="3"/>
        <v>0</v>
      </c>
      <c r="K10" s="231" t="s">
        <v>77</v>
      </c>
      <c r="L10" s="137">
        <v>0.05</v>
      </c>
      <c r="N10" s="190"/>
      <c r="O10" s="188"/>
      <c r="P10" s="188"/>
      <c r="Q10" s="188"/>
      <c r="R10" s="188"/>
      <c r="S10" s="188"/>
      <c r="T10" s="188"/>
      <c r="U10" s="188"/>
      <c r="V10" s="188"/>
      <c r="W10" s="188"/>
      <c r="X10" s="189"/>
    </row>
    <row r="11" spans="2:24" x14ac:dyDescent="0.2">
      <c r="B11" s="229" t="s">
        <v>69</v>
      </c>
      <c r="C11" s="131">
        <v>0</v>
      </c>
      <c r="D11" s="132">
        <v>5.7000000000000002E-3</v>
      </c>
      <c r="E11" s="133">
        <v>3.0999999999999999E-3</v>
      </c>
      <c r="F11" s="134">
        <v>0.05</v>
      </c>
      <c r="G11" s="134">
        <v>0.05</v>
      </c>
      <c r="H11" s="135" t="s">
        <v>173</v>
      </c>
      <c r="I11" s="136">
        <f>F11+5%</f>
        <v>0.1</v>
      </c>
      <c r="J11" s="136">
        <f>F11-5%</f>
        <v>0</v>
      </c>
      <c r="K11" s="231" t="s">
        <v>78</v>
      </c>
      <c r="L11" s="137">
        <v>0.05</v>
      </c>
      <c r="N11" s="190"/>
      <c r="O11" s="188"/>
      <c r="P11" s="188"/>
      <c r="Q11" s="188"/>
      <c r="R11" s="188"/>
      <c r="S11" s="188"/>
      <c r="T11" s="188"/>
      <c r="U11" s="188"/>
      <c r="V11" s="188"/>
      <c r="W11" s="188"/>
      <c r="X11" s="189"/>
    </row>
    <row r="12" spans="2:24" x14ac:dyDescent="0.2">
      <c r="B12" s="229" t="s">
        <v>107</v>
      </c>
      <c r="C12" s="131">
        <v>5.3400000000000003E-2</v>
      </c>
      <c r="D12" s="132">
        <v>5.0599999999999999E-2</v>
      </c>
      <c r="E12" s="133">
        <v>6.4399999999999999E-2</v>
      </c>
      <c r="F12" s="134">
        <v>0.05</v>
      </c>
      <c r="G12" s="134">
        <v>0.05</v>
      </c>
      <c r="H12" s="135" t="s">
        <v>173</v>
      </c>
      <c r="I12" s="136">
        <f>F12+5%</f>
        <v>0.1</v>
      </c>
      <c r="J12" s="136">
        <f>F12-5%</f>
        <v>0</v>
      </c>
      <c r="K12" s="231" t="s">
        <v>78</v>
      </c>
      <c r="L12" s="137">
        <v>0.05</v>
      </c>
      <c r="N12" s="190"/>
      <c r="O12" s="188"/>
      <c r="P12" s="188"/>
      <c r="Q12" s="188"/>
      <c r="R12" s="188"/>
      <c r="S12" s="188"/>
      <c r="T12" s="188"/>
      <c r="U12" s="188"/>
      <c r="V12" s="188"/>
      <c r="W12" s="188"/>
      <c r="X12" s="189"/>
    </row>
    <row r="13" spans="2:24" x14ac:dyDescent="0.2">
      <c r="B13" s="229" t="s">
        <v>70</v>
      </c>
      <c r="C13" s="131">
        <v>0.1487</v>
      </c>
      <c r="D13" s="132">
        <v>0.16639999999999999</v>
      </c>
      <c r="E13" s="133">
        <v>0.16850000000000001</v>
      </c>
      <c r="F13" s="134">
        <v>0.15</v>
      </c>
      <c r="G13" s="134">
        <v>0.15</v>
      </c>
      <c r="H13" s="135" t="s">
        <v>173</v>
      </c>
      <c r="I13" s="136">
        <f>F13+5%</f>
        <v>0.2</v>
      </c>
      <c r="J13" s="136">
        <f>F13-5%</f>
        <v>9.9999999999999992E-2</v>
      </c>
      <c r="K13" s="231" t="s">
        <v>78</v>
      </c>
      <c r="L13" s="137">
        <v>0.05</v>
      </c>
      <c r="N13" s="190"/>
      <c r="O13" s="188"/>
      <c r="P13" s="188"/>
      <c r="Q13" s="188"/>
      <c r="R13" s="188"/>
      <c r="S13" s="188"/>
      <c r="T13" s="188"/>
      <c r="U13" s="188"/>
      <c r="V13" s="188"/>
      <c r="W13" s="188"/>
      <c r="X13" s="189"/>
    </row>
    <row r="14" spans="2:24" x14ac:dyDescent="0.2">
      <c r="B14" s="229" t="s">
        <v>71</v>
      </c>
      <c r="C14" s="131">
        <v>1.6299999999999999E-2</v>
      </c>
      <c r="D14" s="132">
        <v>1.54E-2</v>
      </c>
      <c r="E14" s="133">
        <v>1.6899999999999998E-2</v>
      </c>
      <c r="F14" s="134">
        <v>0.05</v>
      </c>
      <c r="G14" s="134">
        <v>0.05</v>
      </c>
      <c r="H14" s="135" t="s">
        <v>173</v>
      </c>
      <c r="I14" s="136">
        <f t="shared" ref="I14" si="4">F14+5%</f>
        <v>0.1</v>
      </c>
      <c r="J14" s="136">
        <f t="shared" ref="J14" si="5">F14-5%</f>
        <v>0</v>
      </c>
      <c r="K14" s="247" t="s">
        <v>236</v>
      </c>
      <c r="L14" s="137">
        <v>0.05</v>
      </c>
      <c r="N14" s="190"/>
      <c r="O14" s="188"/>
      <c r="P14" s="188"/>
      <c r="Q14" s="188"/>
      <c r="R14" s="188"/>
      <c r="S14" s="188"/>
      <c r="T14" s="188"/>
      <c r="U14" s="188"/>
      <c r="V14" s="188"/>
      <c r="W14" s="188"/>
      <c r="X14" s="189"/>
    </row>
    <row r="15" spans="2:24" x14ac:dyDescent="0.2">
      <c r="B15" s="229" t="s">
        <v>175</v>
      </c>
      <c r="C15" s="138">
        <f>SUM(C6:C14)</f>
        <v>1.6661000000000001</v>
      </c>
      <c r="D15" s="139">
        <f>SUM(D6:D14)</f>
        <v>1.6451000000000002</v>
      </c>
      <c r="E15" s="140">
        <f>SUM(E6:E14)</f>
        <v>1.66</v>
      </c>
      <c r="F15" s="141">
        <f>SUM(F6:F14)</f>
        <v>1.7700000000000002</v>
      </c>
      <c r="G15" s="141">
        <f>SUM(G6:G14)</f>
        <v>1.7700000000000002</v>
      </c>
      <c r="H15" s="248" t="s">
        <v>236</v>
      </c>
      <c r="I15" s="248" t="s">
        <v>236</v>
      </c>
      <c r="J15" s="248" t="s">
        <v>236</v>
      </c>
      <c r="K15" s="247" t="s">
        <v>236</v>
      </c>
      <c r="N15" s="190"/>
      <c r="O15" s="188"/>
      <c r="P15" s="188"/>
      <c r="Q15" s="188"/>
      <c r="R15" s="188"/>
      <c r="S15" s="188"/>
      <c r="T15" s="188"/>
      <c r="U15" s="188"/>
      <c r="V15" s="188"/>
      <c r="W15" s="188"/>
      <c r="X15" s="189"/>
    </row>
    <row r="16" spans="2:24" ht="13.5" thickBot="1" x14ac:dyDescent="0.25">
      <c r="B16" s="238" t="s">
        <v>176</v>
      </c>
      <c r="C16" s="239">
        <v>0.34429999999999999</v>
      </c>
      <c r="D16" s="240">
        <v>0.28389999999999999</v>
      </c>
      <c r="E16" s="241">
        <v>0.28289999999999998</v>
      </c>
      <c r="F16" s="242">
        <v>0.3</v>
      </c>
      <c r="G16" s="242">
        <v>0.3</v>
      </c>
      <c r="H16" s="243" t="s">
        <v>171</v>
      </c>
      <c r="I16" s="244">
        <f t="shared" si="0"/>
        <v>0.36</v>
      </c>
      <c r="J16" s="244">
        <f t="shared" si="1"/>
        <v>0.24</v>
      </c>
      <c r="K16" s="245" t="s">
        <v>79</v>
      </c>
      <c r="L16" s="137">
        <v>0.06</v>
      </c>
      <c r="N16" s="191"/>
      <c r="O16" s="192"/>
      <c r="P16" s="192"/>
      <c r="Q16" s="192"/>
      <c r="R16" s="192"/>
      <c r="S16" s="192"/>
      <c r="T16" s="192"/>
      <c r="U16" s="192"/>
      <c r="V16" s="192"/>
      <c r="W16" s="192"/>
      <c r="X16" s="193"/>
    </row>
    <row r="17" spans="2:24" hidden="1" x14ac:dyDescent="0.2">
      <c r="B17" s="142" t="s">
        <v>112</v>
      </c>
      <c r="C17" s="143"/>
      <c r="D17" s="143"/>
      <c r="E17" s="143"/>
      <c r="F17" s="143"/>
      <c r="G17" s="143"/>
      <c r="H17" s="144"/>
      <c r="I17" s="145"/>
      <c r="J17" s="145"/>
      <c r="K17" s="146"/>
    </row>
    <row r="18" spans="2:24" ht="28.5" x14ac:dyDescent="0.2">
      <c r="B18" s="56" t="s">
        <v>228</v>
      </c>
      <c r="C18" s="157">
        <v>2E-3</v>
      </c>
      <c r="D18" s="157">
        <v>2E-3</v>
      </c>
      <c r="E18" s="157">
        <v>1.5E-3</v>
      </c>
    </row>
    <row r="19" spans="2:24" ht="13.5" thickBot="1" x14ac:dyDescent="0.25"/>
    <row r="20" spans="2:24" ht="13.5" thickBot="1" x14ac:dyDescent="0.25">
      <c r="B20" s="130" t="s">
        <v>63</v>
      </c>
      <c r="C20" s="181" t="s">
        <v>227</v>
      </c>
      <c r="D20" s="182"/>
      <c r="E20" s="183"/>
    </row>
    <row r="21" spans="2:24" ht="13.5" thickBot="1" x14ac:dyDescent="0.25">
      <c r="B21" s="232" t="s">
        <v>161</v>
      </c>
      <c r="C21" s="233" t="s">
        <v>177</v>
      </c>
      <c r="D21" s="234" t="s">
        <v>178</v>
      </c>
      <c r="E21" s="235" t="s">
        <v>179</v>
      </c>
      <c r="F21" s="233" t="s">
        <v>165</v>
      </c>
      <c r="G21" s="233" t="s">
        <v>234</v>
      </c>
      <c r="H21" s="236" t="s">
        <v>166</v>
      </c>
      <c r="I21" s="234" t="s">
        <v>167</v>
      </c>
      <c r="J21" s="246" t="s">
        <v>236</v>
      </c>
      <c r="K21" s="237" t="s">
        <v>168</v>
      </c>
      <c r="N21" s="184" t="s">
        <v>169</v>
      </c>
      <c r="O21" s="185"/>
      <c r="P21" s="185"/>
      <c r="Q21" s="185"/>
      <c r="R21" s="185"/>
      <c r="S21" s="185"/>
      <c r="T21" s="185"/>
      <c r="U21" s="185"/>
      <c r="V21" s="185"/>
      <c r="W21" s="185"/>
      <c r="X21" s="186"/>
    </row>
    <row r="22" spans="2:24" ht="25.5" x14ac:dyDescent="0.2">
      <c r="B22" s="228" t="s">
        <v>170</v>
      </c>
      <c r="C22" s="131">
        <v>0.24129999999999999</v>
      </c>
      <c r="D22" s="132">
        <v>0.23949999999999999</v>
      </c>
      <c r="E22" s="133">
        <v>0.24</v>
      </c>
      <c r="F22" s="134">
        <v>0.19</v>
      </c>
      <c r="G22" s="134">
        <v>0.19</v>
      </c>
      <c r="H22" s="135" t="s">
        <v>171</v>
      </c>
      <c r="I22" s="136">
        <f>F22+6%</f>
        <v>0.25</v>
      </c>
      <c r="J22" s="136">
        <f>F22-6%</f>
        <v>0.13</v>
      </c>
      <c r="K22" s="230" t="s">
        <v>130</v>
      </c>
      <c r="L22" s="137">
        <v>0.06</v>
      </c>
      <c r="N22" s="187" t="s">
        <v>64</v>
      </c>
      <c r="O22" s="188"/>
      <c r="P22" s="188"/>
      <c r="Q22" s="188"/>
      <c r="R22" s="188"/>
      <c r="S22" s="188"/>
      <c r="T22" s="188"/>
      <c r="U22" s="188"/>
      <c r="V22" s="188"/>
      <c r="W22" s="188"/>
      <c r="X22" s="189"/>
    </row>
    <row r="23" spans="2:24" x14ac:dyDescent="0.2">
      <c r="B23" s="229" t="s">
        <v>172</v>
      </c>
      <c r="C23" s="131">
        <v>0.22189999999999999</v>
      </c>
      <c r="D23" s="132">
        <v>0.2702</v>
      </c>
      <c r="E23" s="133">
        <v>0.25519999999999998</v>
      </c>
      <c r="F23" s="134">
        <v>0.25</v>
      </c>
      <c r="G23" s="134">
        <v>0.25</v>
      </c>
      <c r="H23" s="135" t="s">
        <v>173</v>
      </c>
      <c r="I23" s="136">
        <f>F23+5%</f>
        <v>0.3</v>
      </c>
      <c r="J23" s="136">
        <f>F23-5%</f>
        <v>0.2</v>
      </c>
      <c r="K23" s="231" t="s">
        <v>73</v>
      </c>
      <c r="L23" s="137">
        <v>0.05</v>
      </c>
      <c r="N23" s="190"/>
      <c r="O23" s="188"/>
      <c r="P23" s="188"/>
      <c r="Q23" s="188"/>
      <c r="R23" s="188"/>
      <c r="S23" s="188"/>
      <c r="T23" s="188"/>
      <c r="U23" s="188"/>
      <c r="V23" s="188"/>
      <c r="W23" s="188"/>
      <c r="X23" s="189"/>
    </row>
    <row r="24" spans="2:24" ht="25.5" x14ac:dyDescent="0.2">
      <c r="B24" s="228" t="s">
        <v>174</v>
      </c>
      <c r="C24" s="131">
        <v>0.39340000000000003</v>
      </c>
      <c r="D24" s="132">
        <v>0.37230000000000002</v>
      </c>
      <c r="E24" s="133">
        <v>0.41070000000000001</v>
      </c>
      <c r="F24" s="134">
        <v>0.39</v>
      </c>
      <c r="G24" s="134">
        <v>0.39</v>
      </c>
      <c r="H24" s="135" t="s">
        <v>171</v>
      </c>
      <c r="I24" s="136">
        <f t="shared" ref="I24" si="6">F24+6%</f>
        <v>0.45</v>
      </c>
      <c r="J24" s="136">
        <f t="shared" ref="J24" si="7">F24-6%</f>
        <v>0.33</v>
      </c>
      <c r="K24" s="231" t="s">
        <v>74</v>
      </c>
      <c r="L24" s="137">
        <v>0.06</v>
      </c>
      <c r="N24" s="190"/>
      <c r="O24" s="188"/>
      <c r="P24" s="188"/>
      <c r="Q24" s="188"/>
      <c r="R24" s="188"/>
      <c r="S24" s="188"/>
      <c r="T24" s="188"/>
      <c r="U24" s="188"/>
      <c r="V24" s="188"/>
      <c r="W24" s="188"/>
      <c r="X24" s="189"/>
    </row>
    <row r="25" spans="2:24" ht="25.5" x14ac:dyDescent="0.2">
      <c r="B25" s="228" t="s">
        <v>67</v>
      </c>
      <c r="C25" s="131">
        <v>6.7299999999999999E-2</v>
      </c>
      <c r="D25" s="132">
        <v>4.9200000000000001E-2</v>
      </c>
      <c r="E25" s="133">
        <v>4.8399999999999999E-2</v>
      </c>
      <c r="F25" s="134">
        <v>0.05</v>
      </c>
      <c r="G25" s="134">
        <v>0.05</v>
      </c>
      <c r="H25" s="135" t="s">
        <v>173</v>
      </c>
      <c r="I25" s="136">
        <f t="shared" ref="I25:I26" si="8">F25+5%</f>
        <v>0.1</v>
      </c>
      <c r="J25" s="136">
        <f t="shared" ref="J25:J26" si="9">F25-5%</f>
        <v>0</v>
      </c>
      <c r="K25" s="230" t="s">
        <v>76</v>
      </c>
      <c r="L25" s="137">
        <v>0.05</v>
      </c>
      <c r="N25" s="190"/>
      <c r="O25" s="188"/>
      <c r="P25" s="188"/>
      <c r="Q25" s="188"/>
      <c r="R25" s="188"/>
      <c r="S25" s="188"/>
      <c r="T25" s="188"/>
      <c r="U25" s="188"/>
      <c r="V25" s="188"/>
      <c r="W25" s="188"/>
      <c r="X25" s="189"/>
    </row>
    <row r="26" spans="2:24" x14ac:dyDescent="0.2">
      <c r="B26" s="228" t="s">
        <v>68</v>
      </c>
      <c r="C26" s="131">
        <v>4.3200000000000002E-2</v>
      </c>
      <c r="D26" s="132">
        <v>0.03</v>
      </c>
      <c r="E26" s="133">
        <v>3.8300000000000001E-2</v>
      </c>
      <c r="F26" s="134">
        <v>0.05</v>
      </c>
      <c r="G26" s="134">
        <v>0.05</v>
      </c>
      <c r="H26" s="135" t="s">
        <v>173</v>
      </c>
      <c r="I26" s="136">
        <f t="shared" si="8"/>
        <v>0.1</v>
      </c>
      <c r="J26" s="136">
        <f t="shared" si="9"/>
        <v>0</v>
      </c>
      <c r="K26" s="231" t="s">
        <v>77</v>
      </c>
      <c r="L26" s="137">
        <v>0.05</v>
      </c>
      <c r="N26" s="190"/>
      <c r="O26" s="188"/>
      <c r="P26" s="188"/>
      <c r="Q26" s="188"/>
      <c r="R26" s="188"/>
      <c r="S26" s="188"/>
      <c r="T26" s="188"/>
      <c r="U26" s="188"/>
      <c r="V26" s="188"/>
      <c r="W26" s="188"/>
      <c r="X26" s="189"/>
    </row>
    <row r="27" spans="2:24" x14ac:dyDescent="0.2">
      <c r="B27" s="229" t="s">
        <v>69</v>
      </c>
      <c r="C27" s="131">
        <v>0</v>
      </c>
      <c r="D27" s="132">
        <v>0</v>
      </c>
      <c r="E27" s="133">
        <v>0</v>
      </c>
      <c r="F27" s="134">
        <v>0.05</v>
      </c>
      <c r="G27" s="134">
        <v>0.05</v>
      </c>
      <c r="H27" s="135" t="s">
        <v>173</v>
      </c>
      <c r="I27" s="136">
        <f>F27+5%</f>
        <v>0.1</v>
      </c>
      <c r="J27" s="136">
        <f>F27-5%</f>
        <v>0</v>
      </c>
      <c r="K27" s="231" t="s">
        <v>78</v>
      </c>
      <c r="L27" s="137">
        <v>0.05</v>
      </c>
      <c r="N27" s="190"/>
      <c r="O27" s="188"/>
      <c r="P27" s="188"/>
      <c r="Q27" s="188"/>
      <c r="R27" s="188"/>
      <c r="S27" s="188"/>
      <c r="T27" s="188"/>
      <c r="U27" s="188"/>
      <c r="V27" s="188"/>
      <c r="W27" s="188"/>
      <c r="X27" s="189"/>
    </row>
    <row r="28" spans="2:24" x14ac:dyDescent="0.2">
      <c r="B28" s="229" t="s">
        <v>107</v>
      </c>
      <c r="C28" s="131">
        <v>1.9800000000000002E-2</v>
      </c>
      <c r="D28" s="132">
        <v>1.46E-2</v>
      </c>
      <c r="E28" s="133">
        <v>3.2599999999999997E-2</v>
      </c>
      <c r="F28" s="134">
        <v>0.05</v>
      </c>
      <c r="G28" s="134">
        <v>0.05</v>
      </c>
      <c r="H28" s="135" t="s">
        <v>173</v>
      </c>
      <c r="I28" s="136">
        <f>F28+5%</f>
        <v>0.1</v>
      </c>
      <c r="J28" s="136">
        <f>F28-5%</f>
        <v>0</v>
      </c>
      <c r="K28" s="231" t="s">
        <v>78</v>
      </c>
      <c r="L28" s="137">
        <v>0.05</v>
      </c>
      <c r="N28" s="190"/>
      <c r="O28" s="188"/>
      <c r="P28" s="188"/>
      <c r="Q28" s="188"/>
      <c r="R28" s="188"/>
      <c r="S28" s="188"/>
      <c r="T28" s="188"/>
      <c r="U28" s="188"/>
      <c r="V28" s="188"/>
      <c r="W28" s="188"/>
      <c r="X28" s="189"/>
    </row>
    <row r="29" spans="2:24" x14ac:dyDescent="0.2">
      <c r="B29" s="229" t="s">
        <v>70</v>
      </c>
      <c r="C29" s="131">
        <v>0.1573</v>
      </c>
      <c r="D29" s="132">
        <v>0.1862</v>
      </c>
      <c r="E29" s="133">
        <v>0.14549999999999999</v>
      </c>
      <c r="F29" s="134">
        <v>0.15</v>
      </c>
      <c r="G29" s="159">
        <v>0.12</v>
      </c>
      <c r="H29" s="135" t="s">
        <v>173</v>
      </c>
      <c r="I29" s="136">
        <f>G29+5%</f>
        <v>0.16999999999999998</v>
      </c>
      <c r="J29" s="136">
        <f>G29-5%</f>
        <v>6.9999999999999993E-2</v>
      </c>
      <c r="K29" s="231" t="s">
        <v>78</v>
      </c>
      <c r="L29" s="137">
        <v>0.05</v>
      </c>
      <c r="N29" s="190"/>
      <c r="O29" s="188"/>
      <c r="P29" s="188"/>
      <c r="Q29" s="188"/>
      <c r="R29" s="188"/>
      <c r="S29" s="188"/>
      <c r="T29" s="188"/>
      <c r="U29" s="188"/>
      <c r="V29" s="188"/>
      <c r="W29" s="188"/>
      <c r="X29" s="189"/>
    </row>
    <row r="30" spans="2:24" x14ac:dyDescent="0.2">
      <c r="B30" s="229" t="s">
        <v>71</v>
      </c>
      <c r="C30" s="131">
        <v>4.2700000000000002E-2</v>
      </c>
      <c r="D30" s="132">
        <v>2.8299999999999999E-2</v>
      </c>
      <c r="E30" s="133">
        <v>3.1800000000000002E-2</v>
      </c>
      <c r="F30" s="134">
        <v>0.05</v>
      </c>
      <c r="G30" s="134">
        <v>0.05</v>
      </c>
      <c r="H30" s="135" t="s">
        <v>173</v>
      </c>
      <c r="I30" s="136">
        <f t="shared" ref="I30" si="10">F30+5%</f>
        <v>0.1</v>
      </c>
      <c r="J30" s="136">
        <f t="shared" ref="J30" si="11">F30-5%</f>
        <v>0</v>
      </c>
      <c r="K30" s="247" t="s">
        <v>236</v>
      </c>
      <c r="L30" s="137">
        <v>0.05</v>
      </c>
      <c r="N30" s="190"/>
      <c r="O30" s="188"/>
      <c r="P30" s="188"/>
      <c r="Q30" s="188"/>
      <c r="R30" s="188"/>
      <c r="S30" s="188"/>
      <c r="T30" s="188"/>
      <c r="U30" s="188"/>
      <c r="V30" s="188"/>
      <c r="W30" s="188"/>
      <c r="X30" s="189"/>
    </row>
    <row r="31" spans="2:24" x14ac:dyDescent="0.2">
      <c r="B31" s="229" t="s">
        <v>175</v>
      </c>
      <c r="C31" s="138">
        <f t="shared" ref="C31:E31" si="12">SUM(C22:C30)</f>
        <v>1.1869000000000001</v>
      </c>
      <c r="D31" s="139">
        <f t="shared" si="12"/>
        <v>1.1903000000000001</v>
      </c>
      <c r="E31" s="140">
        <f t="shared" si="12"/>
        <v>1.2024999999999999</v>
      </c>
      <c r="F31" s="141">
        <f>SUM(F22:F30)</f>
        <v>1.2300000000000002</v>
      </c>
      <c r="G31" s="141">
        <f>SUM(G22:G30)</f>
        <v>1.2000000000000004</v>
      </c>
      <c r="H31" s="248" t="s">
        <v>236</v>
      </c>
      <c r="I31" s="248" t="s">
        <v>236</v>
      </c>
      <c r="J31" s="248" t="s">
        <v>236</v>
      </c>
      <c r="K31" s="247" t="s">
        <v>236</v>
      </c>
      <c r="N31" s="190"/>
      <c r="O31" s="188"/>
      <c r="P31" s="188"/>
      <c r="Q31" s="188"/>
      <c r="R31" s="188"/>
      <c r="S31" s="188"/>
      <c r="T31" s="188"/>
      <c r="U31" s="188"/>
      <c r="V31" s="188"/>
      <c r="W31" s="188"/>
      <c r="X31" s="189"/>
    </row>
    <row r="32" spans="2:24" ht="13.5" thickBot="1" x14ac:dyDescent="0.25">
      <c r="B32" s="238" t="s">
        <v>176</v>
      </c>
      <c r="C32" s="239">
        <v>0.24510000000000001</v>
      </c>
      <c r="D32" s="240">
        <v>0.2303</v>
      </c>
      <c r="E32" s="241">
        <v>0.2409</v>
      </c>
      <c r="F32" s="242">
        <v>0.25</v>
      </c>
      <c r="G32" s="242">
        <v>0.25</v>
      </c>
      <c r="H32" s="243" t="s">
        <v>171</v>
      </c>
      <c r="I32" s="244">
        <f t="shared" ref="I32" si="13">F32+6%</f>
        <v>0.31</v>
      </c>
      <c r="J32" s="244">
        <f t="shared" ref="J32" si="14">F32-6%</f>
        <v>0.19</v>
      </c>
      <c r="K32" s="245" t="s">
        <v>79</v>
      </c>
      <c r="L32" s="137">
        <v>0.06</v>
      </c>
      <c r="N32" s="191"/>
      <c r="O32" s="192"/>
      <c r="P32" s="192"/>
      <c r="Q32" s="192"/>
      <c r="R32" s="192"/>
      <c r="S32" s="192"/>
      <c r="T32" s="192"/>
      <c r="U32" s="192"/>
      <c r="V32" s="192"/>
      <c r="W32" s="192"/>
      <c r="X32" s="193"/>
    </row>
    <row r="33" spans="2:24" hidden="1" x14ac:dyDescent="0.2">
      <c r="B33" s="147" t="s">
        <v>112</v>
      </c>
      <c r="C33" s="132"/>
      <c r="D33" s="132"/>
      <c r="E33" s="132"/>
      <c r="F33" s="132"/>
      <c r="G33" s="132"/>
      <c r="H33" s="148"/>
      <c r="I33" s="149"/>
      <c r="J33" s="149"/>
      <c r="K33" s="150"/>
    </row>
    <row r="34" spans="2:24" ht="28.5" x14ac:dyDescent="0.2">
      <c r="B34" s="56" t="s">
        <v>228</v>
      </c>
      <c r="C34" s="157">
        <v>2.3999999999999998E-3</v>
      </c>
      <c r="D34" s="157">
        <v>2.3999999999999998E-3</v>
      </c>
      <c r="E34" s="157">
        <v>2E-3</v>
      </c>
    </row>
    <row r="35" spans="2:24" ht="13.5" thickBot="1" x14ac:dyDescent="0.25"/>
    <row r="36" spans="2:24" ht="13.5" thickBot="1" x14ac:dyDescent="0.25">
      <c r="B36" s="130" t="s">
        <v>97</v>
      </c>
      <c r="C36" s="181" t="s">
        <v>227</v>
      </c>
      <c r="D36" s="182"/>
      <c r="E36" s="183"/>
    </row>
    <row r="37" spans="2:24" ht="13.5" thickBot="1" x14ac:dyDescent="0.25">
      <c r="B37" s="232" t="s">
        <v>161</v>
      </c>
      <c r="C37" s="233" t="s">
        <v>180</v>
      </c>
      <c r="D37" s="246" t="s">
        <v>236</v>
      </c>
      <c r="E37" s="250" t="s">
        <v>237</v>
      </c>
      <c r="F37" s="233" t="s">
        <v>165</v>
      </c>
      <c r="G37" s="233" t="s">
        <v>234</v>
      </c>
      <c r="H37" s="236" t="s">
        <v>166</v>
      </c>
      <c r="I37" s="234" t="s">
        <v>167</v>
      </c>
      <c r="J37" s="246" t="s">
        <v>238</v>
      </c>
      <c r="K37" s="237" t="s">
        <v>168</v>
      </c>
      <c r="N37" s="184" t="s">
        <v>169</v>
      </c>
      <c r="O37" s="185"/>
      <c r="P37" s="185"/>
      <c r="Q37" s="185"/>
      <c r="R37" s="185"/>
      <c r="S37" s="185"/>
      <c r="T37" s="185"/>
      <c r="U37" s="185"/>
      <c r="V37" s="185"/>
      <c r="W37" s="185"/>
      <c r="X37" s="186"/>
    </row>
    <row r="38" spans="2:24" ht="25.5" x14ac:dyDescent="0.2">
      <c r="B38" s="228" t="s">
        <v>170</v>
      </c>
      <c r="C38" s="131">
        <v>0.33119999999999999</v>
      </c>
      <c r="D38" s="251" t="s">
        <v>236</v>
      </c>
      <c r="E38" s="252" t="s">
        <v>236</v>
      </c>
      <c r="F38" s="134">
        <v>0.33</v>
      </c>
      <c r="G38" s="134">
        <v>0.33</v>
      </c>
      <c r="H38" s="135" t="s">
        <v>171</v>
      </c>
      <c r="I38" s="136">
        <f>F38+6%</f>
        <v>0.39</v>
      </c>
      <c r="J38" s="136">
        <f>F38-6%</f>
        <v>0.27</v>
      </c>
      <c r="K38" s="230" t="s">
        <v>181</v>
      </c>
      <c r="L38" s="137">
        <v>0.06</v>
      </c>
      <c r="N38" s="194" t="s">
        <v>182</v>
      </c>
      <c r="O38" s="195"/>
      <c r="P38" s="195"/>
      <c r="Q38" s="195"/>
      <c r="R38" s="195"/>
      <c r="S38" s="195"/>
      <c r="T38" s="195"/>
      <c r="U38" s="195"/>
      <c r="V38" s="195"/>
      <c r="W38" s="195"/>
      <c r="X38" s="196"/>
    </row>
    <row r="39" spans="2:24" ht="25.5" x14ac:dyDescent="0.2">
      <c r="B39" s="229" t="s">
        <v>172</v>
      </c>
      <c r="C39" s="131">
        <v>0.3821</v>
      </c>
      <c r="D39" s="251" t="s">
        <v>236</v>
      </c>
      <c r="E39" s="252" t="s">
        <v>236</v>
      </c>
      <c r="F39" s="134">
        <v>0.38</v>
      </c>
      <c r="G39" s="134">
        <v>0.38</v>
      </c>
      <c r="H39" s="135" t="s">
        <v>173</v>
      </c>
      <c r="I39" s="136">
        <f>F39+5%</f>
        <v>0.43</v>
      </c>
      <c r="J39" s="136">
        <f>F39-5%</f>
        <v>0.33</v>
      </c>
      <c r="K39" s="249" t="s">
        <v>183</v>
      </c>
      <c r="L39" s="137">
        <v>0.05</v>
      </c>
      <c r="N39" s="190"/>
      <c r="O39" s="188"/>
      <c r="P39" s="188"/>
      <c r="Q39" s="188"/>
      <c r="R39" s="188"/>
      <c r="S39" s="188"/>
      <c r="T39" s="188"/>
      <c r="U39" s="188"/>
      <c r="V39" s="188"/>
      <c r="W39" s="188"/>
      <c r="X39" s="189"/>
    </row>
    <row r="40" spans="2:24" ht="38.25" x14ac:dyDescent="0.2">
      <c r="B40" s="228" t="s">
        <v>174</v>
      </c>
      <c r="C40" s="131">
        <v>0.33200000000000002</v>
      </c>
      <c r="D40" s="251" t="s">
        <v>236</v>
      </c>
      <c r="E40" s="252" t="s">
        <v>236</v>
      </c>
      <c r="F40" s="134">
        <v>0.33</v>
      </c>
      <c r="G40" s="134">
        <v>0.33</v>
      </c>
      <c r="H40" s="135" t="s">
        <v>171</v>
      </c>
      <c r="I40" s="136">
        <f t="shared" ref="I40" si="15">F40+6%</f>
        <v>0.39</v>
      </c>
      <c r="J40" s="136">
        <f t="shared" ref="J40" si="16">F40-6%</f>
        <v>0.27</v>
      </c>
      <c r="K40" s="230" t="s">
        <v>184</v>
      </c>
      <c r="L40" s="137">
        <v>0.06</v>
      </c>
      <c r="N40" s="190"/>
      <c r="O40" s="188"/>
      <c r="P40" s="188"/>
      <c r="Q40" s="188"/>
      <c r="R40" s="188"/>
      <c r="S40" s="188"/>
      <c r="T40" s="188"/>
      <c r="U40" s="188"/>
      <c r="V40" s="188"/>
      <c r="W40" s="188"/>
      <c r="X40" s="189"/>
    </row>
    <row r="41" spans="2:24" x14ac:dyDescent="0.2">
      <c r="B41" s="229" t="s">
        <v>70</v>
      </c>
      <c r="C41" s="131">
        <v>0.1361</v>
      </c>
      <c r="D41" s="251" t="s">
        <v>236</v>
      </c>
      <c r="E41" s="252" t="s">
        <v>236</v>
      </c>
      <c r="F41" s="134">
        <v>0.15</v>
      </c>
      <c r="G41" s="134">
        <v>0.15</v>
      </c>
      <c r="H41" s="135" t="s">
        <v>173</v>
      </c>
      <c r="I41" s="136">
        <f>IF(F41+5%&gt;20%,20%,F41+5%)</f>
        <v>0.2</v>
      </c>
      <c r="J41" s="136">
        <f>IF(F41+5%&gt;20%,15%,F41-5%)</f>
        <v>9.9999999999999992E-2</v>
      </c>
      <c r="K41" s="231" t="s">
        <v>78</v>
      </c>
      <c r="L41" s="137">
        <v>0.05</v>
      </c>
      <c r="N41" s="190"/>
      <c r="O41" s="188"/>
      <c r="P41" s="188"/>
      <c r="Q41" s="188"/>
      <c r="R41" s="188"/>
      <c r="S41" s="188"/>
      <c r="T41" s="188"/>
      <c r="U41" s="188"/>
      <c r="V41" s="188"/>
      <c r="W41" s="188"/>
      <c r="X41" s="189"/>
    </row>
    <row r="42" spans="2:24" x14ac:dyDescent="0.2">
      <c r="B42" s="229" t="s">
        <v>175</v>
      </c>
      <c r="C42" s="138">
        <f>SUM(C38:C41)</f>
        <v>1.1814</v>
      </c>
      <c r="D42" s="253" t="s">
        <v>236</v>
      </c>
      <c r="E42" s="254" t="s">
        <v>236</v>
      </c>
      <c r="F42" s="141">
        <v>1.19</v>
      </c>
      <c r="G42" s="141">
        <v>1.19</v>
      </c>
      <c r="H42" s="248" t="s">
        <v>236</v>
      </c>
      <c r="I42" s="248" t="s">
        <v>236</v>
      </c>
      <c r="J42" s="248" t="s">
        <v>236</v>
      </c>
      <c r="K42" s="247" t="s">
        <v>236</v>
      </c>
      <c r="N42" s="190"/>
      <c r="O42" s="188"/>
      <c r="P42" s="188"/>
      <c r="Q42" s="188"/>
      <c r="R42" s="188"/>
      <c r="S42" s="188"/>
      <c r="T42" s="188"/>
      <c r="U42" s="188"/>
      <c r="V42" s="188"/>
      <c r="W42" s="188"/>
      <c r="X42" s="189"/>
    </row>
    <row r="43" spans="2:24" ht="13.5" thickBot="1" x14ac:dyDescent="0.25">
      <c r="B43" s="238" t="s">
        <v>176</v>
      </c>
      <c r="C43" s="239">
        <v>0.87780000000000002</v>
      </c>
      <c r="D43" s="255" t="s">
        <v>236</v>
      </c>
      <c r="E43" s="256" t="s">
        <v>236</v>
      </c>
      <c r="F43" s="242">
        <v>0.88</v>
      </c>
      <c r="G43" s="242">
        <v>0.88</v>
      </c>
      <c r="H43" s="243" t="s">
        <v>171</v>
      </c>
      <c r="I43" s="244">
        <f t="shared" ref="I43" si="17">F43+6%</f>
        <v>0.94</v>
      </c>
      <c r="J43" s="244">
        <f t="shared" ref="J43" si="18">F43-6%</f>
        <v>0.82000000000000006</v>
      </c>
      <c r="K43" s="245" t="s">
        <v>79</v>
      </c>
      <c r="L43" s="137">
        <v>0.06</v>
      </c>
      <c r="N43" s="191"/>
      <c r="O43" s="192"/>
      <c r="P43" s="192"/>
      <c r="Q43" s="192"/>
      <c r="R43" s="192"/>
      <c r="S43" s="192"/>
      <c r="T43" s="192"/>
      <c r="U43" s="192"/>
      <c r="V43" s="192"/>
      <c r="W43" s="192"/>
      <c r="X43" s="193"/>
    </row>
    <row r="44" spans="2:24" hidden="1" x14ac:dyDescent="0.2">
      <c r="B44" s="142" t="s">
        <v>112</v>
      </c>
      <c r="C44" s="143"/>
      <c r="D44" s="143"/>
      <c r="E44" s="143"/>
      <c r="F44" s="143"/>
      <c r="G44" s="143"/>
      <c r="H44" s="144"/>
      <c r="I44" s="145"/>
      <c r="J44" s="145"/>
      <c r="K44" s="146"/>
      <c r="P44" s="151"/>
      <c r="Q44" s="151"/>
      <c r="R44" s="151"/>
      <c r="S44" s="151"/>
      <c r="T44" s="151"/>
      <c r="U44" s="151"/>
      <c r="V44" s="151"/>
      <c r="W44" s="151"/>
      <c r="X44" s="152"/>
    </row>
    <row r="45" spans="2:24" ht="29.25" thickBot="1" x14ac:dyDescent="0.25">
      <c r="B45" s="56" t="s">
        <v>228</v>
      </c>
      <c r="C45" s="157">
        <v>2E-3</v>
      </c>
    </row>
    <row r="46" spans="2:24" ht="13.5" thickBot="1" x14ac:dyDescent="0.25">
      <c r="B46" s="130" t="s">
        <v>119</v>
      </c>
      <c r="C46" s="181" t="s">
        <v>227</v>
      </c>
      <c r="D46" s="182"/>
      <c r="E46" s="183"/>
    </row>
    <row r="47" spans="2:24" ht="13.5" thickBot="1" x14ac:dyDescent="0.25">
      <c r="B47" s="232" t="s">
        <v>161</v>
      </c>
      <c r="C47" s="233" t="s">
        <v>185</v>
      </c>
      <c r="D47" s="234" t="s">
        <v>186</v>
      </c>
      <c r="E47" s="235" t="s">
        <v>187</v>
      </c>
      <c r="F47" s="233" t="s">
        <v>165</v>
      </c>
      <c r="G47" s="233" t="s">
        <v>234</v>
      </c>
      <c r="H47" s="236" t="s">
        <v>166</v>
      </c>
      <c r="I47" s="234" t="s">
        <v>167</v>
      </c>
      <c r="J47" s="246" t="s">
        <v>236</v>
      </c>
      <c r="K47" s="237" t="s">
        <v>168</v>
      </c>
      <c r="N47" s="184" t="s">
        <v>169</v>
      </c>
      <c r="O47" s="185"/>
      <c r="P47" s="185"/>
      <c r="Q47" s="185"/>
      <c r="R47" s="185"/>
      <c r="S47" s="185"/>
      <c r="T47" s="185"/>
      <c r="U47" s="185"/>
      <c r="V47" s="185"/>
      <c r="W47" s="185"/>
      <c r="X47" s="186"/>
    </row>
    <row r="48" spans="2:24" ht="25.5" x14ac:dyDescent="0.2">
      <c r="B48" s="228" t="s">
        <v>170</v>
      </c>
      <c r="C48" s="131">
        <v>1.1299999999999999E-2</v>
      </c>
      <c r="D48" s="132">
        <v>1.2E-2</v>
      </c>
      <c r="E48" s="133">
        <v>1.09E-2</v>
      </c>
      <c r="F48" s="134">
        <v>0.06</v>
      </c>
      <c r="G48" s="134">
        <v>0.06</v>
      </c>
      <c r="H48" s="135" t="s">
        <v>171</v>
      </c>
      <c r="I48" s="136">
        <f>F48+6%</f>
        <v>0.12</v>
      </c>
      <c r="J48" s="136">
        <f>F48-6%</f>
        <v>0</v>
      </c>
      <c r="K48" s="230" t="s">
        <v>130</v>
      </c>
      <c r="L48" s="137">
        <v>0.06</v>
      </c>
      <c r="N48" s="187" t="s">
        <v>120</v>
      </c>
      <c r="O48" s="197"/>
      <c r="P48" s="197"/>
      <c r="Q48" s="197"/>
      <c r="R48" s="197"/>
      <c r="S48" s="197"/>
      <c r="T48" s="197"/>
      <c r="U48" s="197"/>
      <c r="V48" s="197"/>
      <c r="W48" s="197"/>
      <c r="X48" s="198"/>
    </row>
    <row r="49" spans="2:24" x14ac:dyDescent="0.2">
      <c r="B49" s="229" t="s">
        <v>172</v>
      </c>
      <c r="C49" s="131">
        <v>0.1847</v>
      </c>
      <c r="D49" s="132">
        <v>0.1741</v>
      </c>
      <c r="E49" s="133">
        <v>0.1721</v>
      </c>
      <c r="F49" s="134">
        <v>0.18</v>
      </c>
      <c r="G49" s="134">
        <v>0.18</v>
      </c>
      <c r="H49" s="135" t="s">
        <v>173</v>
      </c>
      <c r="I49" s="136">
        <f>F49+5%</f>
        <v>0.22999999999999998</v>
      </c>
      <c r="J49" s="136">
        <f>F49-5%</f>
        <v>0.13</v>
      </c>
      <c r="K49" s="231" t="s">
        <v>73</v>
      </c>
      <c r="L49" s="137">
        <v>0.05</v>
      </c>
      <c r="N49" s="187"/>
      <c r="O49" s="197"/>
      <c r="P49" s="197"/>
      <c r="Q49" s="197"/>
      <c r="R49" s="197"/>
      <c r="S49" s="197"/>
      <c r="T49" s="197"/>
      <c r="U49" s="197"/>
      <c r="V49" s="197"/>
      <c r="W49" s="197"/>
      <c r="X49" s="198"/>
    </row>
    <row r="50" spans="2:24" ht="25.5" x14ac:dyDescent="0.2">
      <c r="B50" s="228" t="s">
        <v>174</v>
      </c>
      <c r="C50" s="131">
        <v>0.70609999999999995</v>
      </c>
      <c r="D50" s="132">
        <v>0.72019999999999995</v>
      </c>
      <c r="E50" s="133">
        <v>0.7167</v>
      </c>
      <c r="F50" s="134">
        <v>0.7</v>
      </c>
      <c r="G50" s="134">
        <v>0.7</v>
      </c>
      <c r="H50" s="135" t="s">
        <v>171</v>
      </c>
      <c r="I50" s="136">
        <f t="shared" ref="I50" si="19">F50+6%</f>
        <v>0.76</v>
      </c>
      <c r="J50" s="136">
        <f t="shared" ref="J50" si="20">F50-6%</f>
        <v>0.6399999999999999</v>
      </c>
      <c r="K50" s="231" t="s">
        <v>74</v>
      </c>
      <c r="L50" s="137">
        <v>0.06</v>
      </c>
      <c r="N50" s="187"/>
      <c r="O50" s="197"/>
      <c r="P50" s="197"/>
      <c r="Q50" s="197"/>
      <c r="R50" s="197"/>
      <c r="S50" s="197"/>
      <c r="T50" s="197"/>
      <c r="U50" s="197"/>
      <c r="V50" s="197"/>
      <c r="W50" s="197"/>
      <c r="X50" s="198"/>
    </row>
    <row r="51" spans="2:24" ht="25.5" x14ac:dyDescent="0.2">
      <c r="B51" s="228" t="s">
        <v>67</v>
      </c>
      <c r="C51" s="131">
        <v>1.5299999999999999E-2</v>
      </c>
      <c r="D51" s="132">
        <v>1.5599999999999999E-2</v>
      </c>
      <c r="E51" s="133">
        <v>1.4800000000000001E-2</v>
      </c>
      <c r="F51" s="134">
        <v>0.05</v>
      </c>
      <c r="G51" s="134">
        <v>0.05</v>
      </c>
      <c r="H51" s="135" t="s">
        <v>173</v>
      </c>
      <c r="I51" s="136">
        <f t="shared" ref="I51:I52" si="21">F51+5%</f>
        <v>0.1</v>
      </c>
      <c r="J51" s="136">
        <f t="shared" ref="J51:J52" si="22">F51-5%</f>
        <v>0</v>
      </c>
      <c r="K51" s="230" t="s">
        <v>76</v>
      </c>
      <c r="L51" s="137">
        <v>0.05</v>
      </c>
      <c r="N51" s="187"/>
      <c r="O51" s="197"/>
      <c r="P51" s="197"/>
      <c r="Q51" s="197"/>
      <c r="R51" s="197"/>
      <c r="S51" s="197"/>
      <c r="T51" s="197"/>
      <c r="U51" s="197"/>
      <c r="V51" s="197"/>
      <c r="W51" s="197"/>
      <c r="X51" s="198"/>
    </row>
    <row r="52" spans="2:24" x14ac:dyDescent="0.2">
      <c r="B52" s="228" t="s">
        <v>68</v>
      </c>
      <c r="C52" s="131">
        <v>0</v>
      </c>
      <c r="D52" s="132">
        <v>0</v>
      </c>
      <c r="E52" s="133">
        <v>0</v>
      </c>
      <c r="F52" s="134">
        <v>0.05</v>
      </c>
      <c r="G52" s="134">
        <v>0.05</v>
      </c>
      <c r="H52" s="135" t="s">
        <v>173</v>
      </c>
      <c r="I52" s="136">
        <f t="shared" si="21"/>
        <v>0.1</v>
      </c>
      <c r="J52" s="136">
        <f t="shared" si="22"/>
        <v>0</v>
      </c>
      <c r="K52" s="231" t="s">
        <v>77</v>
      </c>
      <c r="L52" s="137">
        <v>0.05</v>
      </c>
      <c r="N52" s="187"/>
      <c r="O52" s="197"/>
      <c r="P52" s="197"/>
      <c r="Q52" s="197"/>
      <c r="R52" s="197"/>
      <c r="S52" s="197"/>
      <c r="T52" s="197"/>
      <c r="U52" s="197"/>
      <c r="V52" s="197"/>
      <c r="W52" s="197"/>
      <c r="X52" s="198"/>
    </row>
    <row r="53" spans="2:24" x14ac:dyDescent="0.2">
      <c r="B53" s="229" t="s">
        <v>69</v>
      </c>
      <c r="C53" s="131">
        <v>0</v>
      </c>
      <c r="D53" s="132">
        <v>0</v>
      </c>
      <c r="E53" s="133">
        <v>0</v>
      </c>
      <c r="F53" s="134">
        <v>0.05</v>
      </c>
      <c r="G53" s="134">
        <v>0.05</v>
      </c>
      <c r="H53" s="135" t="s">
        <v>173</v>
      </c>
      <c r="I53" s="136">
        <f>F53+5%</f>
        <v>0.1</v>
      </c>
      <c r="J53" s="136">
        <f>F53-5%</f>
        <v>0</v>
      </c>
      <c r="K53" s="231" t="s">
        <v>78</v>
      </c>
      <c r="L53" s="137">
        <v>0.05</v>
      </c>
      <c r="N53" s="187"/>
      <c r="O53" s="197"/>
      <c r="P53" s="197"/>
      <c r="Q53" s="197"/>
      <c r="R53" s="197"/>
      <c r="S53" s="197"/>
      <c r="T53" s="197"/>
      <c r="U53" s="197"/>
      <c r="V53" s="197"/>
      <c r="W53" s="197"/>
      <c r="X53" s="198"/>
    </row>
    <row r="54" spans="2:24" x14ac:dyDescent="0.2">
      <c r="B54" s="229" t="s">
        <v>107</v>
      </c>
      <c r="C54" s="131">
        <v>0</v>
      </c>
      <c r="D54" s="132">
        <v>0</v>
      </c>
      <c r="E54" s="133">
        <v>0</v>
      </c>
      <c r="F54" s="134">
        <v>0.05</v>
      </c>
      <c r="G54" s="134">
        <v>0.05</v>
      </c>
      <c r="H54" s="135" t="s">
        <v>173</v>
      </c>
      <c r="I54" s="136">
        <f>F54+5%</f>
        <v>0.1</v>
      </c>
      <c r="J54" s="136">
        <f>F54-5%</f>
        <v>0</v>
      </c>
      <c r="K54" s="231" t="s">
        <v>78</v>
      </c>
      <c r="L54" s="137">
        <v>0.05</v>
      </c>
      <c r="N54" s="187"/>
      <c r="O54" s="197"/>
      <c r="P54" s="197"/>
      <c r="Q54" s="197"/>
      <c r="R54" s="197"/>
      <c r="S54" s="197"/>
      <c r="T54" s="197"/>
      <c r="U54" s="197"/>
      <c r="V54" s="197"/>
      <c r="W54" s="197"/>
      <c r="X54" s="198"/>
    </row>
    <row r="55" spans="2:24" x14ac:dyDescent="0.2">
      <c r="B55" s="229" t="s">
        <v>70</v>
      </c>
      <c r="C55" s="131">
        <v>8.14E-2</v>
      </c>
      <c r="D55" s="132">
        <v>7.6899999999999996E-2</v>
      </c>
      <c r="E55" s="133">
        <v>8.43E-2</v>
      </c>
      <c r="F55" s="134">
        <v>0.11</v>
      </c>
      <c r="G55" s="134">
        <v>0.11</v>
      </c>
      <c r="H55" s="135" t="s">
        <v>173</v>
      </c>
      <c r="I55" s="136">
        <f>IF(F55+5%&gt;20%,20%,F55+5%)</f>
        <v>0.16</v>
      </c>
      <c r="J55" s="136">
        <f>IF(F55+5%&gt;20%,15%,F55-5%)</f>
        <v>0.06</v>
      </c>
      <c r="K55" s="231" t="s">
        <v>78</v>
      </c>
      <c r="L55" s="137">
        <v>0.05</v>
      </c>
      <c r="N55" s="187"/>
      <c r="O55" s="197"/>
      <c r="P55" s="197"/>
      <c r="Q55" s="197"/>
      <c r="R55" s="197"/>
      <c r="S55" s="197"/>
      <c r="T55" s="197"/>
      <c r="U55" s="197"/>
      <c r="V55" s="197"/>
      <c r="W55" s="197"/>
      <c r="X55" s="198"/>
    </row>
    <row r="56" spans="2:24" x14ac:dyDescent="0.2">
      <c r="B56" s="229" t="s">
        <v>71</v>
      </c>
      <c r="C56" s="131">
        <v>1.1000000000000001E-3</v>
      </c>
      <c r="D56" s="132">
        <v>2.3999999999999998E-3</v>
      </c>
      <c r="E56" s="133">
        <v>1E-3</v>
      </c>
      <c r="F56" s="134">
        <v>0.05</v>
      </c>
      <c r="G56" s="134">
        <v>0.05</v>
      </c>
      <c r="H56" s="135" t="s">
        <v>173</v>
      </c>
      <c r="I56" s="136">
        <f t="shared" ref="I56" si="23">F56+5%</f>
        <v>0.1</v>
      </c>
      <c r="J56" s="136">
        <f t="shared" ref="J56" si="24">F56-5%</f>
        <v>0</v>
      </c>
      <c r="K56" s="247" t="s">
        <v>236</v>
      </c>
      <c r="L56" s="137">
        <v>0.05</v>
      </c>
      <c r="N56" s="187"/>
      <c r="O56" s="197"/>
      <c r="P56" s="197"/>
      <c r="Q56" s="197"/>
      <c r="R56" s="197"/>
      <c r="S56" s="197"/>
      <c r="T56" s="197"/>
      <c r="U56" s="197"/>
      <c r="V56" s="197"/>
      <c r="W56" s="197"/>
      <c r="X56" s="198"/>
    </row>
    <row r="57" spans="2:24" x14ac:dyDescent="0.2">
      <c r="B57" s="229" t="s">
        <v>175</v>
      </c>
      <c r="C57" s="138">
        <f>SUM(C48:C56)</f>
        <v>0.9998999999999999</v>
      </c>
      <c r="D57" s="139">
        <f>SUM(D48:D56)</f>
        <v>1.0011999999999999</v>
      </c>
      <c r="E57" s="140">
        <f>SUM(E48:E56)</f>
        <v>0.99980000000000002</v>
      </c>
      <c r="F57" s="141">
        <v>1.3000000000000003</v>
      </c>
      <c r="G57" s="141">
        <v>1.3000000000000003</v>
      </c>
      <c r="H57" s="248" t="s">
        <v>236</v>
      </c>
      <c r="I57" s="248" t="s">
        <v>236</v>
      </c>
      <c r="J57" s="248" t="s">
        <v>236</v>
      </c>
      <c r="K57" s="247" t="s">
        <v>236</v>
      </c>
      <c r="N57" s="187"/>
      <c r="O57" s="197"/>
      <c r="P57" s="197"/>
      <c r="Q57" s="197"/>
      <c r="R57" s="197"/>
      <c r="S57" s="197"/>
      <c r="T57" s="197"/>
      <c r="U57" s="197"/>
      <c r="V57" s="197"/>
      <c r="W57" s="197"/>
      <c r="X57" s="198"/>
    </row>
    <row r="58" spans="2:24" ht="13.5" thickBot="1" x14ac:dyDescent="0.25">
      <c r="B58" s="238" t="s">
        <v>176</v>
      </c>
      <c r="C58" s="239">
        <v>7.3400000000000007E-2</v>
      </c>
      <c r="D58" s="240">
        <v>7.7299999999999994E-2</v>
      </c>
      <c r="E58" s="241">
        <v>7.22E-2</v>
      </c>
      <c r="F58" s="242">
        <v>0.08</v>
      </c>
      <c r="G58" s="242">
        <v>0.08</v>
      </c>
      <c r="H58" s="243" t="s">
        <v>171</v>
      </c>
      <c r="I58" s="244">
        <f t="shared" ref="I58" si="25">F58+6%</f>
        <v>0.14000000000000001</v>
      </c>
      <c r="J58" s="244">
        <f t="shared" ref="J58" si="26">F58-6%</f>
        <v>2.0000000000000004E-2</v>
      </c>
      <c r="K58" s="245" t="s">
        <v>79</v>
      </c>
      <c r="L58" s="137">
        <v>0.06</v>
      </c>
      <c r="N58" s="199"/>
      <c r="O58" s="200"/>
      <c r="P58" s="200"/>
      <c r="Q58" s="200"/>
      <c r="R58" s="200"/>
      <c r="S58" s="200"/>
      <c r="T58" s="200"/>
      <c r="U58" s="200"/>
      <c r="V58" s="200"/>
      <c r="W58" s="200"/>
      <c r="X58" s="201"/>
    </row>
    <row r="59" spans="2:24" hidden="1" x14ac:dyDescent="0.2">
      <c r="B59" s="142" t="s">
        <v>112</v>
      </c>
      <c r="C59" s="143"/>
      <c r="D59" s="143"/>
      <c r="E59" s="143"/>
      <c r="F59" s="143"/>
      <c r="G59" s="143"/>
      <c r="H59" s="144"/>
      <c r="I59" s="145"/>
      <c r="J59" s="145"/>
      <c r="K59" s="146"/>
    </row>
    <row r="60" spans="2:24" ht="28.5" x14ac:dyDescent="0.2">
      <c r="B60" s="56" t="s">
        <v>228</v>
      </c>
      <c r="C60" s="157">
        <v>2E-3</v>
      </c>
      <c r="D60" s="157">
        <v>2E-3</v>
      </c>
      <c r="E60" s="157">
        <v>2E-3</v>
      </c>
    </row>
    <row r="61" spans="2:24" ht="13.5" thickBot="1" x14ac:dyDescent="0.25"/>
    <row r="62" spans="2:24" ht="13.5" thickBot="1" x14ac:dyDescent="0.25">
      <c r="B62" s="130" t="s">
        <v>188</v>
      </c>
      <c r="C62" s="181" t="s">
        <v>227</v>
      </c>
      <c r="D62" s="182"/>
      <c r="E62" s="183"/>
    </row>
    <row r="63" spans="2:24" ht="13.5" thickBot="1" x14ac:dyDescent="0.25">
      <c r="B63" s="232" t="s">
        <v>161</v>
      </c>
      <c r="C63" s="233" t="s">
        <v>189</v>
      </c>
      <c r="D63" s="234" t="s">
        <v>190</v>
      </c>
      <c r="E63" s="235" t="s">
        <v>191</v>
      </c>
      <c r="F63" s="233" t="s">
        <v>165</v>
      </c>
      <c r="G63" s="233" t="s">
        <v>234</v>
      </c>
      <c r="H63" s="236" t="s">
        <v>166</v>
      </c>
      <c r="I63" s="234" t="s">
        <v>167</v>
      </c>
      <c r="J63" s="246" t="s">
        <v>236</v>
      </c>
      <c r="K63" s="237" t="s">
        <v>168</v>
      </c>
      <c r="N63" s="184" t="s">
        <v>169</v>
      </c>
      <c r="O63" s="185"/>
      <c r="P63" s="185"/>
      <c r="Q63" s="185"/>
      <c r="R63" s="185"/>
      <c r="S63" s="185"/>
      <c r="T63" s="185"/>
      <c r="U63" s="185"/>
      <c r="V63" s="185"/>
      <c r="W63" s="185"/>
      <c r="X63" s="186"/>
    </row>
    <row r="64" spans="2:24" ht="25.5" x14ac:dyDescent="0.2">
      <c r="B64" s="228" t="s">
        <v>170</v>
      </c>
      <c r="C64" s="131">
        <v>0.99399999999999999</v>
      </c>
      <c r="D64" s="132">
        <v>0.99360000000000004</v>
      </c>
      <c r="E64" s="133">
        <v>0.99180000000000001</v>
      </c>
      <c r="F64" s="134">
        <v>0.94</v>
      </c>
      <c r="G64" s="134">
        <v>0.94</v>
      </c>
      <c r="H64" s="135" t="s">
        <v>171</v>
      </c>
      <c r="I64" s="136">
        <f>F64+6%</f>
        <v>1</v>
      </c>
      <c r="J64" s="136">
        <f>F64-6%</f>
        <v>0.87999999999999989</v>
      </c>
      <c r="K64" s="230" t="s">
        <v>26</v>
      </c>
      <c r="L64" s="137">
        <v>0.06</v>
      </c>
      <c r="N64" s="194" t="s">
        <v>43</v>
      </c>
      <c r="O64" s="195"/>
      <c r="P64" s="195"/>
      <c r="Q64" s="195"/>
      <c r="R64" s="195"/>
      <c r="S64" s="195"/>
      <c r="T64" s="195"/>
      <c r="U64" s="195"/>
      <c r="V64" s="195"/>
      <c r="W64" s="195"/>
      <c r="X64" s="196"/>
    </row>
    <row r="65" spans="2:24" x14ac:dyDescent="0.2">
      <c r="B65" s="229" t="s">
        <v>172</v>
      </c>
      <c r="C65" s="131">
        <v>0</v>
      </c>
      <c r="D65" s="132">
        <v>0</v>
      </c>
      <c r="E65" s="133">
        <v>0</v>
      </c>
      <c r="F65" s="134">
        <v>0</v>
      </c>
      <c r="G65" s="134">
        <v>0</v>
      </c>
      <c r="H65" s="135" t="s">
        <v>173</v>
      </c>
      <c r="I65" s="248" t="s">
        <v>236</v>
      </c>
      <c r="J65" s="248" t="s">
        <v>236</v>
      </c>
      <c r="K65" s="247" t="s">
        <v>236</v>
      </c>
      <c r="L65" s="137">
        <v>0.05</v>
      </c>
      <c r="N65" s="190"/>
      <c r="O65" s="188"/>
      <c r="P65" s="188"/>
      <c r="Q65" s="188"/>
      <c r="R65" s="188"/>
      <c r="S65" s="188"/>
      <c r="T65" s="188"/>
      <c r="U65" s="188"/>
      <c r="V65" s="188"/>
      <c r="W65" s="188"/>
      <c r="X65" s="189"/>
    </row>
    <row r="66" spans="2:24" ht="25.5" x14ac:dyDescent="0.2">
      <c r="B66" s="228" t="s">
        <v>174</v>
      </c>
      <c r="C66" s="131">
        <v>0</v>
      </c>
      <c r="D66" s="132">
        <v>0</v>
      </c>
      <c r="E66" s="133">
        <v>0</v>
      </c>
      <c r="F66" s="134">
        <v>0</v>
      </c>
      <c r="G66" s="134">
        <v>0</v>
      </c>
      <c r="H66" s="135" t="s">
        <v>171</v>
      </c>
      <c r="I66" s="248" t="s">
        <v>236</v>
      </c>
      <c r="J66" s="248" t="s">
        <v>236</v>
      </c>
      <c r="K66" s="247" t="s">
        <v>236</v>
      </c>
      <c r="L66" s="137">
        <v>0.06</v>
      </c>
      <c r="N66" s="190"/>
      <c r="O66" s="188"/>
      <c r="P66" s="188"/>
      <c r="Q66" s="188"/>
      <c r="R66" s="188"/>
      <c r="S66" s="188"/>
      <c r="T66" s="188"/>
      <c r="U66" s="188"/>
      <c r="V66" s="188"/>
      <c r="W66" s="188"/>
      <c r="X66" s="189"/>
    </row>
    <row r="67" spans="2:24" x14ac:dyDescent="0.2">
      <c r="B67" s="229" t="s">
        <v>70</v>
      </c>
      <c r="C67" s="131">
        <v>0.12280000000000001</v>
      </c>
      <c r="D67" s="132">
        <v>0.1328</v>
      </c>
      <c r="E67" s="133">
        <v>0.2409</v>
      </c>
      <c r="F67" s="134">
        <v>0.15</v>
      </c>
      <c r="G67" s="134">
        <v>0.15</v>
      </c>
      <c r="H67" s="135" t="s">
        <v>173</v>
      </c>
      <c r="I67" s="153">
        <f>F67+5%</f>
        <v>0.2</v>
      </c>
      <c r="J67" s="153">
        <f>F67-5%</f>
        <v>9.9999999999999992E-2</v>
      </c>
      <c r="K67" s="231" t="s">
        <v>78</v>
      </c>
      <c r="L67" s="137">
        <v>0.05</v>
      </c>
      <c r="N67" s="190"/>
      <c r="O67" s="188"/>
      <c r="P67" s="188"/>
      <c r="Q67" s="188"/>
      <c r="R67" s="188"/>
      <c r="S67" s="188"/>
      <c r="T67" s="188"/>
      <c r="U67" s="188"/>
      <c r="V67" s="188"/>
      <c r="W67" s="188"/>
      <c r="X67" s="189"/>
    </row>
    <row r="68" spans="2:24" x14ac:dyDescent="0.2">
      <c r="B68" s="229" t="s">
        <v>175</v>
      </c>
      <c r="C68" s="138">
        <f>SUM(C64:C67)</f>
        <v>1.1168</v>
      </c>
      <c r="D68" s="139">
        <f t="shared" ref="D68:E68" si="27">SUM(D64:D67)</f>
        <v>1.1264000000000001</v>
      </c>
      <c r="E68" s="140">
        <f t="shared" si="27"/>
        <v>1.2326999999999999</v>
      </c>
      <c r="F68" s="141">
        <f>SUM(F64:F67)</f>
        <v>1.0899999999999999</v>
      </c>
      <c r="G68" s="141">
        <f>SUM(G64:G67)</f>
        <v>1.0899999999999999</v>
      </c>
      <c r="H68" s="248" t="s">
        <v>236</v>
      </c>
      <c r="I68" s="248" t="s">
        <v>236</v>
      </c>
      <c r="J68" s="248" t="s">
        <v>236</v>
      </c>
      <c r="K68" s="247" t="s">
        <v>236</v>
      </c>
      <c r="N68" s="190"/>
      <c r="O68" s="188"/>
      <c r="P68" s="188"/>
      <c r="Q68" s="188"/>
      <c r="R68" s="188"/>
      <c r="S68" s="188"/>
      <c r="T68" s="188"/>
      <c r="U68" s="188"/>
      <c r="V68" s="188"/>
      <c r="W68" s="188"/>
      <c r="X68" s="189"/>
    </row>
    <row r="69" spans="2:24" ht="13.5" thickBot="1" x14ac:dyDescent="0.25">
      <c r="B69" s="238" t="s">
        <v>176</v>
      </c>
      <c r="C69" s="239">
        <v>0</v>
      </c>
      <c r="D69" s="240">
        <v>0</v>
      </c>
      <c r="E69" s="241">
        <v>0</v>
      </c>
      <c r="F69" s="242">
        <v>0.06</v>
      </c>
      <c r="G69" s="242">
        <v>0.06</v>
      </c>
      <c r="H69" s="243" t="s">
        <v>171</v>
      </c>
      <c r="I69" s="257" t="s">
        <v>236</v>
      </c>
      <c r="J69" s="257" t="s">
        <v>236</v>
      </c>
      <c r="K69" s="258" t="s">
        <v>236</v>
      </c>
      <c r="L69" s="137">
        <v>0.06</v>
      </c>
      <c r="N69" s="191"/>
      <c r="O69" s="192"/>
      <c r="P69" s="192"/>
      <c r="Q69" s="192"/>
      <c r="R69" s="192"/>
      <c r="S69" s="192"/>
      <c r="T69" s="192"/>
      <c r="U69" s="192"/>
      <c r="V69" s="192"/>
      <c r="W69" s="192"/>
      <c r="X69" s="193"/>
    </row>
    <row r="70" spans="2:24" ht="28.5" x14ac:dyDescent="0.2">
      <c r="B70" s="56" t="s">
        <v>228</v>
      </c>
      <c r="C70" s="157">
        <v>1.5E-3</v>
      </c>
      <c r="D70" s="157">
        <v>1.5E-3</v>
      </c>
      <c r="E70" s="157">
        <v>1.5E-3</v>
      </c>
    </row>
    <row r="71" spans="2:24" ht="13.5" thickBot="1" x14ac:dyDescent="0.25"/>
    <row r="72" spans="2:24" ht="13.5" thickBot="1" x14ac:dyDescent="0.25">
      <c r="B72" s="130" t="s">
        <v>192</v>
      </c>
      <c r="C72" s="181" t="s">
        <v>227</v>
      </c>
      <c r="D72" s="182"/>
      <c r="E72" s="183"/>
    </row>
    <row r="73" spans="2:24" ht="26.25" thickBot="1" x14ac:dyDescent="0.25">
      <c r="B73" s="232" t="s">
        <v>161</v>
      </c>
      <c r="C73" s="233" t="s">
        <v>193</v>
      </c>
      <c r="D73" s="234" t="s">
        <v>194</v>
      </c>
      <c r="E73" s="235" t="s">
        <v>195</v>
      </c>
      <c r="F73" s="233" t="s">
        <v>165</v>
      </c>
      <c r="G73" s="233" t="s">
        <v>234</v>
      </c>
      <c r="H73" s="236" t="s">
        <v>166</v>
      </c>
      <c r="I73" s="234" t="s">
        <v>167</v>
      </c>
      <c r="J73" s="246" t="s">
        <v>236</v>
      </c>
      <c r="K73" s="237" t="s">
        <v>168</v>
      </c>
      <c r="N73" s="184" t="s">
        <v>169</v>
      </c>
      <c r="O73" s="185"/>
      <c r="P73" s="185"/>
      <c r="Q73" s="185"/>
      <c r="R73" s="185"/>
      <c r="S73" s="185"/>
      <c r="T73" s="185"/>
      <c r="U73" s="185"/>
      <c r="V73" s="185"/>
      <c r="W73" s="185"/>
      <c r="X73" s="186"/>
    </row>
    <row r="74" spans="2:24" ht="25.5" x14ac:dyDescent="0.2">
      <c r="B74" s="228" t="s">
        <v>170</v>
      </c>
      <c r="C74" s="131">
        <v>0.99709999999999999</v>
      </c>
      <c r="D74" s="132">
        <v>0.99560000000000004</v>
      </c>
      <c r="E74" s="133">
        <v>0.99550000000000005</v>
      </c>
      <c r="F74" s="134">
        <v>0.94</v>
      </c>
      <c r="G74" s="134">
        <v>0.94</v>
      </c>
      <c r="H74" s="135" t="s">
        <v>171</v>
      </c>
      <c r="I74" s="136">
        <f>F74+6%</f>
        <v>1</v>
      </c>
      <c r="J74" s="136">
        <f>F74-6%</f>
        <v>0.87999999999999989</v>
      </c>
      <c r="K74" s="230" t="s">
        <v>36</v>
      </c>
      <c r="L74" s="137">
        <v>0.06</v>
      </c>
      <c r="N74" s="194" t="s">
        <v>35</v>
      </c>
      <c r="O74" s="195"/>
      <c r="P74" s="195"/>
      <c r="Q74" s="195"/>
      <c r="R74" s="195"/>
      <c r="S74" s="195"/>
      <c r="T74" s="195"/>
      <c r="U74" s="195"/>
      <c r="V74" s="195"/>
      <c r="W74" s="195"/>
      <c r="X74" s="196"/>
    </row>
    <row r="75" spans="2:24" x14ac:dyDescent="0.2">
      <c r="B75" s="229" t="s">
        <v>172</v>
      </c>
      <c r="C75" s="131">
        <v>0.1053</v>
      </c>
      <c r="D75" s="132">
        <v>9.6100000000000005E-2</v>
      </c>
      <c r="E75" s="133">
        <v>8.3900000000000002E-2</v>
      </c>
      <c r="F75" s="134">
        <v>0.1</v>
      </c>
      <c r="G75" s="134">
        <v>0.1</v>
      </c>
      <c r="H75" s="135" t="s">
        <v>173</v>
      </c>
      <c r="I75" s="136">
        <f>F75+5%</f>
        <v>0.15000000000000002</v>
      </c>
      <c r="J75" s="136">
        <f>F75-5%</f>
        <v>0.05</v>
      </c>
      <c r="K75" s="231" t="s">
        <v>73</v>
      </c>
      <c r="L75" s="137">
        <v>0.05</v>
      </c>
      <c r="N75" s="190"/>
      <c r="O75" s="188"/>
      <c r="P75" s="188"/>
      <c r="Q75" s="188"/>
      <c r="R75" s="188"/>
      <c r="S75" s="188"/>
      <c r="T75" s="188"/>
      <c r="U75" s="188"/>
      <c r="V75" s="188"/>
      <c r="W75" s="188"/>
      <c r="X75" s="189"/>
    </row>
    <row r="76" spans="2:24" ht="25.5" x14ac:dyDescent="0.2">
      <c r="B76" s="228" t="s">
        <v>174</v>
      </c>
      <c r="C76" s="131">
        <v>0</v>
      </c>
      <c r="D76" s="132">
        <v>0</v>
      </c>
      <c r="E76" s="133">
        <v>0</v>
      </c>
      <c r="F76" s="134">
        <v>0</v>
      </c>
      <c r="G76" s="134">
        <v>0</v>
      </c>
      <c r="H76" s="135" t="s">
        <v>171</v>
      </c>
      <c r="I76" s="248" t="s">
        <v>236</v>
      </c>
      <c r="J76" s="248" t="s">
        <v>236</v>
      </c>
      <c r="K76" s="247" t="s">
        <v>236</v>
      </c>
      <c r="L76" s="137">
        <v>0.06</v>
      </c>
      <c r="N76" s="190"/>
      <c r="O76" s="188"/>
      <c r="P76" s="188"/>
      <c r="Q76" s="188"/>
      <c r="R76" s="188"/>
      <c r="S76" s="188"/>
      <c r="T76" s="188"/>
      <c r="U76" s="188"/>
      <c r="V76" s="188"/>
      <c r="W76" s="188"/>
      <c r="X76" s="189"/>
    </row>
    <row r="77" spans="2:24" x14ac:dyDescent="0.2">
      <c r="B77" s="229" t="s">
        <v>70</v>
      </c>
      <c r="C77" s="131">
        <v>0.1598</v>
      </c>
      <c r="D77" s="132">
        <v>0.14399999999999999</v>
      </c>
      <c r="E77" s="133">
        <v>0.17510000000000001</v>
      </c>
      <c r="F77" s="134">
        <v>0.15</v>
      </c>
      <c r="G77" s="134">
        <v>0.15</v>
      </c>
      <c r="H77" s="135" t="s">
        <v>173</v>
      </c>
      <c r="I77" s="153">
        <f>F77+5%</f>
        <v>0.2</v>
      </c>
      <c r="J77" s="153">
        <f>F77-5%</f>
        <v>9.9999999999999992E-2</v>
      </c>
      <c r="K77" s="231" t="s">
        <v>78</v>
      </c>
      <c r="L77" s="137">
        <v>0.05</v>
      </c>
      <c r="N77" s="190"/>
      <c r="O77" s="188"/>
      <c r="P77" s="188"/>
      <c r="Q77" s="188"/>
      <c r="R77" s="188"/>
      <c r="S77" s="188"/>
      <c r="T77" s="188"/>
      <c r="U77" s="188"/>
      <c r="V77" s="188"/>
      <c r="W77" s="188"/>
      <c r="X77" s="189"/>
    </row>
    <row r="78" spans="2:24" x14ac:dyDescent="0.2">
      <c r="B78" s="229" t="s">
        <v>175</v>
      </c>
      <c r="C78" s="138">
        <f>SUM(C74:C77)</f>
        <v>1.2622</v>
      </c>
      <c r="D78" s="139">
        <f>SUM(D74:D77)</f>
        <v>1.2357</v>
      </c>
      <c r="E78" s="140">
        <f>SUM(E74:E77)</f>
        <v>1.2545000000000002</v>
      </c>
      <c r="F78" s="141">
        <f>SUM(F74:F77)</f>
        <v>1.19</v>
      </c>
      <c r="G78" s="141">
        <f>SUM(G74:G77)</f>
        <v>1.19</v>
      </c>
      <c r="H78" s="248" t="s">
        <v>236</v>
      </c>
      <c r="I78" s="248" t="s">
        <v>236</v>
      </c>
      <c r="J78" s="248" t="s">
        <v>236</v>
      </c>
      <c r="K78" s="247" t="s">
        <v>236</v>
      </c>
      <c r="N78" s="190"/>
      <c r="O78" s="188"/>
      <c r="P78" s="188"/>
      <c r="Q78" s="188"/>
      <c r="R78" s="188"/>
      <c r="S78" s="188"/>
      <c r="T78" s="188"/>
      <c r="U78" s="188"/>
      <c r="V78" s="188"/>
      <c r="W78" s="188"/>
      <c r="X78" s="189"/>
    </row>
    <row r="79" spans="2:24" ht="13.5" thickBot="1" x14ac:dyDescent="0.25">
      <c r="B79" s="238" t="s">
        <v>176</v>
      </c>
      <c r="C79" s="239">
        <v>0.98799999999999999</v>
      </c>
      <c r="D79" s="240">
        <v>0.98619999999999997</v>
      </c>
      <c r="E79" s="241">
        <v>0.97989999999999999</v>
      </c>
      <c r="F79" s="242">
        <v>0.94</v>
      </c>
      <c r="G79" s="242">
        <v>0.94</v>
      </c>
      <c r="H79" s="243" t="s">
        <v>171</v>
      </c>
      <c r="I79" s="244">
        <f t="shared" ref="I79" si="28">F79+6%</f>
        <v>1</v>
      </c>
      <c r="J79" s="244">
        <f t="shared" ref="J79" si="29">F79-6%</f>
        <v>0.87999999999999989</v>
      </c>
      <c r="K79" s="245" t="s">
        <v>79</v>
      </c>
      <c r="L79" s="137">
        <v>0.06</v>
      </c>
      <c r="N79" s="191"/>
      <c r="O79" s="192"/>
      <c r="P79" s="192"/>
      <c r="Q79" s="192"/>
      <c r="R79" s="192"/>
      <c r="S79" s="192"/>
      <c r="T79" s="192"/>
      <c r="U79" s="192"/>
      <c r="V79" s="192"/>
      <c r="W79" s="192"/>
      <c r="X79" s="193"/>
    </row>
    <row r="80" spans="2:24" ht="28.5" x14ac:dyDescent="0.2">
      <c r="B80" s="56" t="s">
        <v>228</v>
      </c>
      <c r="C80" s="157">
        <v>2E-3</v>
      </c>
      <c r="D80" s="157">
        <v>2E-3</v>
      </c>
      <c r="E80" s="157">
        <v>2E-3</v>
      </c>
    </row>
    <row r="81" spans="2:24" ht="13.5" thickBot="1" x14ac:dyDescent="0.25"/>
    <row r="82" spans="2:24" ht="13.5" thickBot="1" x14ac:dyDescent="0.25">
      <c r="B82" s="130" t="s">
        <v>59</v>
      </c>
      <c r="C82" s="181" t="s">
        <v>227</v>
      </c>
      <c r="D82" s="182"/>
      <c r="E82" s="183"/>
    </row>
    <row r="83" spans="2:24" ht="13.5" thickBot="1" x14ac:dyDescent="0.25">
      <c r="B83" s="232" t="s">
        <v>161</v>
      </c>
      <c r="C83" s="233" t="s">
        <v>196</v>
      </c>
      <c r="D83" s="234" t="s">
        <v>197</v>
      </c>
      <c r="E83" s="250" t="s">
        <v>236</v>
      </c>
      <c r="F83" s="233" t="s">
        <v>165</v>
      </c>
      <c r="G83" s="233" t="s">
        <v>234</v>
      </c>
      <c r="H83" s="236" t="s">
        <v>166</v>
      </c>
      <c r="I83" s="234" t="s">
        <v>167</v>
      </c>
      <c r="J83" s="246" t="s">
        <v>237</v>
      </c>
      <c r="K83" s="237" t="s">
        <v>168</v>
      </c>
      <c r="N83" s="184" t="s">
        <v>169</v>
      </c>
      <c r="O83" s="185"/>
      <c r="P83" s="185"/>
      <c r="Q83" s="185"/>
      <c r="R83" s="185"/>
      <c r="S83" s="185"/>
      <c r="T83" s="185"/>
      <c r="U83" s="185"/>
      <c r="V83" s="185"/>
      <c r="W83" s="185"/>
      <c r="X83" s="186"/>
    </row>
    <row r="84" spans="2:24" ht="25.5" x14ac:dyDescent="0.2">
      <c r="B84" s="228" t="s">
        <v>170</v>
      </c>
      <c r="C84" s="131">
        <v>0.44840000000000002</v>
      </c>
      <c r="D84" s="132">
        <v>0.44440000000000002</v>
      </c>
      <c r="E84" s="252" t="s">
        <v>236</v>
      </c>
      <c r="F84" s="134">
        <v>0.45</v>
      </c>
      <c r="G84" s="134">
        <v>0.45</v>
      </c>
      <c r="H84" s="135" t="s">
        <v>171</v>
      </c>
      <c r="I84" s="136">
        <f>F84+6%</f>
        <v>0.51</v>
      </c>
      <c r="J84" s="136">
        <f>F84-6%</f>
        <v>0.39</v>
      </c>
      <c r="K84" s="230" t="s">
        <v>198</v>
      </c>
      <c r="L84" s="137">
        <v>0.06</v>
      </c>
      <c r="N84" s="194" t="s">
        <v>47</v>
      </c>
      <c r="O84" s="195"/>
      <c r="P84" s="195"/>
      <c r="Q84" s="195"/>
      <c r="R84" s="195"/>
      <c r="S84" s="195"/>
      <c r="T84" s="195"/>
      <c r="U84" s="195"/>
      <c r="V84" s="195"/>
      <c r="W84" s="195"/>
      <c r="X84" s="196"/>
    </row>
    <row r="85" spans="2:24" x14ac:dyDescent="0.2">
      <c r="B85" s="229" t="s">
        <v>172</v>
      </c>
      <c r="C85" s="131">
        <v>0.17599999999999999</v>
      </c>
      <c r="D85" s="132">
        <v>0.15909999999999999</v>
      </c>
      <c r="E85" s="252" t="s">
        <v>236</v>
      </c>
      <c r="F85" s="134">
        <v>0.16</v>
      </c>
      <c r="G85" s="134">
        <v>0.16</v>
      </c>
      <c r="H85" s="135" t="s">
        <v>173</v>
      </c>
      <c r="I85" s="136">
        <f>F85+5%</f>
        <v>0.21000000000000002</v>
      </c>
      <c r="J85" s="136">
        <f>F85-5%</f>
        <v>0.11</v>
      </c>
      <c r="K85" s="231" t="s">
        <v>199</v>
      </c>
      <c r="L85" s="137">
        <v>0.05</v>
      </c>
      <c r="N85" s="190"/>
      <c r="O85" s="188"/>
      <c r="P85" s="188"/>
      <c r="Q85" s="188"/>
      <c r="R85" s="188"/>
      <c r="S85" s="188"/>
      <c r="T85" s="188"/>
      <c r="U85" s="188"/>
      <c r="V85" s="188"/>
      <c r="W85" s="188"/>
      <c r="X85" s="189"/>
    </row>
    <row r="86" spans="2:24" ht="25.5" x14ac:dyDescent="0.2">
      <c r="B86" s="228" t="s">
        <v>174</v>
      </c>
      <c r="C86" s="131">
        <v>0.32979999999999998</v>
      </c>
      <c r="D86" s="132">
        <v>0.33079999999999998</v>
      </c>
      <c r="E86" s="252" t="s">
        <v>236</v>
      </c>
      <c r="F86" s="134">
        <v>0.33</v>
      </c>
      <c r="G86" s="134">
        <v>0.33</v>
      </c>
      <c r="H86" s="135" t="s">
        <v>171</v>
      </c>
      <c r="I86" s="136">
        <f t="shared" ref="I86" si="30">F86+6%</f>
        <v>0.39</v>
      </c>
      <c r="J86" s="136">
        <f t="shared" ref="J86" si="31">F86-6%</f>
        <v>0.27</v>
      </c>
      <c r="K86" s="231" t="s">
        <v>200</v>
      </c>
      <c r="L86" s="137">
        <v>0.06</v>
      </c>
      <c r="N86" s="190"/>
      <c r="O86" s="188"/>
      <c r="P86" s="188"/>
      <c r="Q86" s="188"/>
      <c r="R86" s="188"/>
      <c r="S86" s="188"/>
      <c r="T86" s="188"/>
      <c r="U86" s="188"/>
      <c r="V86" s="188"/>
      <c r="W86" s="188"/>
      <c r="X86" s="189"/>
    </row>
    <row r="87" spans="2:24" x14ac:dyDescent="0.2">
      <c r="B87" s="229" t="s">
        <v>70</v>
      </c>
      <c r="C87" s="131">
        <v>4.58E-2</v>
      </c>
      <c r="D87" s="132">
        <v>6.5699999999999995E-2</v>
      </c>
      <c r="E87" s="252" t="s">
        <v>236</v>
      </c>
      <c r="F87" s="134">
        <v>0.05</v>
      </c>
      <c r="G87" s="134">
        <v>0.05</v>
      </c>
      <c r="H87" s="135" t="s">
        <v>173</v>
      </c>
      <c r="I87" s="153">
        <f>F87+5%</f>
        <v>0.1</v>
      </c>
      <c r="J87" s="153">
        <f>F87-5%</f>
        <v>0</v>
      </c>
      <c r="K87" s="231" t="s">
        <v>78</v>
      </c>
      <c r="L87" s="137">
        <v>0.05</v>
      </c>
      <c r="N87" s="190"/>
      <c r="O87" s="188"/>
      <c r="P87" s="188"/>
      <c r="Q87" s="188"/>
      <c r="R87" s="188"/>
      <c r="S87" s="188"/>
      <c r="T87" s="188"/>
      <c r="U87" s="188"/>
      <c r="V87" s="188"/>
      <c r="W87" s="188"/>
      <c r="X87" s="189"/>
    </row>
    <row r="88" spans="2:24" x14ac:dyDescent="0.2">
      <c r="B88" s="229" t="s">
        <v>175</v>
      </c>
      <c r="C88" s="138">
        <f>SUM(C84:C87)</f>
        <v>1</v>
      </c>
      <c r="D88" s="139">
        <f>SUM(D84:D87)</f>
        <v>1</v>
      </c>
      <c r="E88" s="254" t="s">
        <v>236</v>
      </c>
      <c r="F88" s="141">
        <f>SUM(F84:F87)</f>
        <v>0.99</v>
      </c>
      <c r="G88" s="141">
        <f>SUM(G84:G87)</f>
        <v>0.99</v>
      </c>
      <c r="H88" s="248" t="s">
        <v>236</v>
      </c>
      <c r="I88" s="248" t="s">
        <v>236</v>
      </c>
      <c r="J88" s="248" t="s">
        <v>236</v>
      </c>
      <c r="K88" s="247" t="s">
        <v>236</v>
      </c>
      <c r="N88" s="190"/>
      <c r="O88" s="188"/>
      <c r="P88" s="188"/>
      <c r="Q88" s="188"/>
      <c r="R88" s="188"/>
      <c r="S88" s="188"/>
      <c r="T88" s="188"/>
      <c r="U88" s="188"/>
      <c r="V88" s="188"/>
      <c r="W88" s="188"/>
      <c r="X88" s="189"/>
    </row>
    <row r="89" spans="2:24" ht="13.5" thickBot="1" x14ac:dyDescent="0.25">
      <c r="B89" s="238" t="s">
        <v>176</v>
      </c>
      <c r="C89" s="239">
        <v>0</v>
      </c>
      <c r="D89" s="240">
        <v>0</v>
      </c>
      <c r="E89" s="256" t="s">
        <v>236</v>
      </c>
      <c r="F89" s="242">
        <v>0</v>
      </c>
      <c r="G89" s="242">
        <v>0</v>
      </c>
      <c r="H89" s="243" t="s">
        <v>171</v>
      </c>
      <c r="I89" s="257" t="s">
        <v>236</v>
      </c>
      <c r="J89" s="257" t="s">
        <v>236</v>
      </c>
      <c r="K89" s="258" t="s">
        <v>236</v>
      </c>
      <c r="L89" s="137">
        <v>0.06</v>
      </c>
      <c r="N89" s="191"/>
      <c r="O89" s="192"/>
      <c r="P89" s="192"/>
      <c r="Q89" s="192"/>
      <c r="R89" s="192"/>
      <c r="S89" s="192"/>
      <c r="T89" s="192"/>
      <c r="U89" s="192"/>
      <c r="V89" s="192"/>
      <c r="W89" s="192"/>
      <c r="X89" s="193"/>
    </row>
    <row r="90" spans="2:24" ht="28.5" x14ac:dyDescent="0.2">
      <c r="B90" s="56" t="s">
        <v>228</v>
      </c>
      <c r="C90" s="157">
        <v>1.5E-3</v>
      </c>
      <c r="D90" s="157">
        <v>1.5E-3</v>
      </c>
    </row>
    <row r="91" spans="2:24" ht="13.5" thickBot="1" x14ac:dyDescent="0.25"/>
    <row r="92" spans="2:24" ht="13.5" thickBot="1" x14ac:dyDescent="0.25">
      <c r="B92" s="130" t="s">
        <v>100</v>
      </c>
      <c r="C92" s="181" t="s">
        <v>227</v>
      </c>
      <c r="D92" s="182"/>
      <c r="E92" s="183"/>
    </row>
    <row r="93" spans="2:24" ht="13.5" thickBot="1" x14ac:dyDescent="0.25">
      <c r="B93" s="232" t="s">
        <v>161</v>
      </c>
      <c r="C93" s="233" t="s">
        <v>201</v>
      </c>
      <c r="D93" s="246" t="s">
        <v>236</v>
      </c>
      <c r="E93" s="250" t="s">
        <v>237</v>
      </c>
      <c r="F93" s="233" t="s">
        <v>165</v>
      </c>
      <c r="G93" s="233" t="s">
        <v>234</v>
      </c>
      <c r="H93" s="236" t="s">
        <v>166</v>
      </c>
      <c r="I93" s="234" t="s">
        <v>167</v>
      </c>
      <c r="J93" s="246" t="s">
        <v>238</v>
      </c>
      <c r="K93" s="237" t="s">
        <v>168</v>
      </c>
      <c r="N93" s="184" t="s">
        <v>169</v>
      </c>
      <c r="O93" s="185"/>
      <c r="P93" s="185"/>
      <c r="Q93" s="185"/>
      <c r="R93" s="185"/>
      <c r="S93" s="185"/>
      <c r="T93" s="185"/>
      <c r="U93" s="185"/>
      <c r="V93" s="185"/>
      <c r="W93" s="185"/>
      <c r="X93" s="186"/>
    </row>
    <row r="94" spans="2:24" ht="25.5" x14ac:dyDescent="0.2">
      <c r="B94" s="228" t="s">
        <v>170</v>
      </c>
      <c r="C94" s="131">
        <v>0.4279</v>
      </c>
      <c r="D94" s="251" t="s">
        <v>236</v>
      </c>
      <c r="E94" s="252" t="s">
        <v>236</v>
      </c>
      <c r="F94" s="134">
        <v>0.43</v>
      </c>
      <c r="G94" s="134">
        <v>0.43</v>
      </c>
      <c r="H94" s="135" t="s">
        <v>171</v>
      </c>
      <c r="I94" s="136">
        <f>F94+6%</f>
        <v>0.49</v>
      </c>
      <c r="J94" s="136">
        <f>F94-6%</f>
        <v>0.37</v>
      </c>
      <c r="K94" s="230" t="s">
        <v>202</v>
      </c>
      <c r="L94" s="137">
        <v>0.06</v>
      </c>
      <c r="N94" s="194" t="s">
        <v>203</v>
      </c>
      <c r="O94" s="202"/>
      <c r="P94" s="202"/>
      <c r="Q94" s="202"/>
      <c r="R94" s="202"/>
      <c r="S94" s="202"/>
      <c r="T94" s="202"/>
      <c r="U94" s="202"/>
      <c r="V94" s="202"/>
      <c r="W94" s="202"/>
      <c r="X94" s="203"/>
    </row>
    <row r="95" spans="2:24" ht="25.5" x14ac:dyDescent="0.2">
      <c r="B95" s="229" t="s">
        <v>172</v>
      </c>
      <c r="C95" s="131">
        <v>0.18509999999999999</v>
      </c>
      <c r="D95" s="251" t="s">
        <v>236</v>
      </c>
      <c r="E95" s="252" t="s">
        <v>236</v>
      </c>
      <c r="F95" s="134">
        <v>0.19</v>
      </c>
      <c r="G95" s="134">
        <v>0.19</v>
      </c>
      <c r="H95" s="135" t="s">
        <v>173</v>
      </c>
      <c r="I95" s="136">
        <f>F95+5%</f>
        <v>0.24</v>
      </c>
      <c r="J95" s="136">
        <f>F95-5%</f>
        <v>0.14000000000000001</v>
      </c>
      <c r="K95" s="230" t="s">
        <v>204</v>
      </c>
      <c r="L95" s="137">
        <v>0.05</v>
      </c>
      <c r="N95" s="187"/>
      <c r="O95" s="197"/>
      <c r="P95" s="197"/>
      <c r="Q95" s="197"/>
      <c r="R95" s="197"/>
      <c r="S95" s="197"/>
      <c r="T95" s="197"/>
      <c r="U95" s="197"/>
      <c r="V95" s="197"/>
      <c r="W95" s="197"/>
      <c r="X95" s="198"/>
    </row>
    <row r="96" spans="2:24" ht="25.5" x14ac:dyDescent="0.2">
      <c r="B96" s="228" t="s">
        <v>174</v>
      </c>
      <c r="C96" s="131">
        <v>0.32579999999999998</v>
      </c>
      <c r="D96" s="251" t="s">
        <v>236</v>
      </c>
      <c r="E96" s="252" t="s">
        <v>236</v>
      </c>
      <c r="F96" s="134">
        <v>0.33</v>
      </c>
      <c r="G96" s="134">
        <v>0.33</v>
      </c>
      <c r="H96" s="135" t="s">
        <v>171</v>
      </c>
      <c r="I96" s="136">
        <f t="shared" ref="I96" si="32">F96+6%</f>
        <v>0.39</v>
      </c>
      <c r="J96" s="136">
        <f t="shared" ref="J96" si="33">F96-6%</f>
        <v>0.27</v>
      </c>
      <c r="K96" s="231" t="s">
        <v>74</v>
      </c>
      <c r="L96" s="137">
        <v>0.06</v>
      </c>
      <c r="N96" s="187"/>
      <c r="O96" s="197"/>
      <c r="P96" s="197"/>
      <c r="Q96" s="197"/>
      <c r="R96" s="197"/>
      <c r="S96" s="197"/>
      <c r="T96" s="197"/>
      <c r="U96" s="197"/>
      <c r="V96" s="197"/>
      <c r="W96" s="197"/>
      <c r="X96" s="198"/>
    </row>
    <row r="97" spans="2:24" x14ac:dyDescent="0.2">
      <c r="B97" s="229" t="s">
        <v>70</v>
      </c>
      <c r="C97" s="131">
        <v>6.1199999999999997E-2</v>
      </c>
      <c r="D97" s="251" t="s">
        <v>236</v>
      </c>
      <c r="E97" s="252" t="s">
        <v>236</v>
      </c>
      <c r="F97" s="134">
        <v>0.05</v>
      </c>
      <c r="G97" s="134">
        <v>0.05</v>
      </c>
      <c r="H97" s="135" t="s">
        <v>173</v>
      </c>
      <c r="I97" s="153">
        <f>F97+5%</f>
        <v>0.1</v>
      </c>
      <c r="J97" s="153">
        <f>F97-5%</f>
        <v>0</v>
      </c>
      <c r="K97" s="231" t="s">
        <v>78</v>
      </c>
      <c r="L97" s="137">
        <v>0.05</v>
      </c>
      <c r="N97" s="187"/>
      <c r="O97" s="197"/>
      <c r="P97" s="197"/>
      <c r="Q97" s="197"/>
      <c r="R97" s="197"/>
      <c r="S97" s="197"/>
      <c r="T97" s="197"/>
      <c r="U97" s="197"/>
      <c r="V97" s="197"/>
      <c r="W97" s="197"/>
      <c r="X97" s="198"/>
    </row>
    <row r="98" spans="2:24" x14ac:dyDescent="0.2">
      <c r="B98" s="229" t="s">
        <v>175</v>
      </c>
      <c r="C98" s="138">
        <f>SUM(C94:C97)</f>
        <v>1</v>
      </c>
      <c r="D98" s="253" t="s">
        <v>236</v>
      </c>
      <c r="E98" s="254" t="s">
        <v>236</v>
      </c>
      <c r="F98" s="141">
        <f>SUM(F89:F97)</f>
        <v>1</v>
      </c>
      <c r="G98" s="141">
        <f>SUM(G89:G97)</f>
        <v>1</v>
      </c>
      <c r="H98" s="248" t="s">
        <v>236</v>
      </c>
      <c r="I98" s="248" t="s">
        <v>236</v>
      </c>
      <c r="J98" s="248" t="s">
        <v>236</v>
      </c>
      <c r="K98" s="247" t="s">
        <v>236</v>
      </c>
      <c r="N98" s="187"/>
      <c r="O98" s="197"/>
      <c r="P98" s="197"/>
      <c r="Q98" s="197"/>
      <c r="R98" s="197"/>
      <c r="S98" s="197"/>
      <c r="T98" s="197"/>
      <c r="U98" s="197"/>
      <c r="V98" s="197"/>
      <c r="W98" s="197"/>
      <c r="X98" s="198"/>
    </row>
    <row r="99" spans="2:24" ht="13.5" thickBot="1" x14ac:dyDescent="0.25">
      <c r="B99" s="238" t="s">
        <v>176</v>
      </c>
      <c r="C99" s="239">
        <v>0.27279999999999999</v>
      </c>
      <c r="D99" s="255" t="s">
        <v>236</v>
      </c>
      <c r="E99" s="256" t="s">
        <v>236</v>
      </c>
      <c r="F99" s="242">
        <v>0.27</v>
      </c>
      <c r="G99" s="242">
        <v>0.27</v>
      </c>
      <c r="H99" s="243" t="s">
        <v>171</v>
      </c>
      <c r="I99" s="244">
        <f t="shared" ref="I99" si="34">F99+6%</f>
        <v>0.33</v>
      </c>
      <c r="J99" s="244">
        <f t="shared" ref="J99" si="35">F99-6%</f>
        <v>0.21000000000000002</v>
      </c>
      <c r="K99" s="245" t="s">
        <v>79</v>
      </c>
      <c r="L99" s="137">
        <v>0.06</v>
      </c>
      <c r="N99" s="199"/>
      <c r="O99" s="200"/>
      <c r="P99" s="200"/>
      <c r="Q99" s="200"/>
      <c r="R99" s="200"/>
      <c r="S99" s="200"/>
      <c r="T99" s="200"/>
      <c r="U99" s="200"/>
      <c r="V99" s="200"/>
      <c r="W99" s="200"/>
      <c r="X99" s="201"/>
    </row>
    <row r="100" spans="2:24" ht="28.5" x14ac:dyDescent="0.2">
      <c r="B100" s="56" t="s">
        <v>228</v>
      </c>
      <c r="C100" s="157">
        <v>1.5E-3</v>
      </c>
    </row>
    <row r="101" spans="2:24" ht="15" thickBot="1" x14ac:dyDescent="0.25">
      <c r="B101" s="33"/>
    </row>
    <row r="102" spans="2:24" ht="13.5" thickBot="1" x14ac:dyDescent="0.25">
      <c r="B102" s="130" t="s">
        <v>205</v>
      </c>
      <c r="C102" s="181" t="s">
        <v>227</v>
      </c>
      <c r="D102" s="182"/>
      <c r="E102" s="183"/>
    </row>
    <row r="103" spans="2:24" ht="13.5" thickBot="1" x14ac:dyDescent="0.25">
      <c r="B103" s="232" t="s">
        <v>161</v>
      </c>
      <c r="C103" s="233" t="s">
        <v>206</v>
      </c>
      <c r="D103" s="234" t="s">
        <v>207</v>
      </c>
      <c r="E103" s="235" t="s">
        <v>208</v>
      </c>
      <c r="F103" s="233" t="s">
        <v>165</v>
      </c>
      <c r="G103" s="233" t="s">
        <v>234</v>
      </c>
      <c r="H103" s="236" t="s">
        <v>166</v>
      </c>
      <c r="I103" s="234" t="s">
        <v>167</v>
      </c>
      <c r="J103" s="246" t="s">
        <v>236</v>
      </c>
      <c r="K103" s="237" t="s">
        <v>168</v>
      </c>
      <c r="N103" s="184" t="s">
        <v>169</v>
      </c>
      <c r="O103" s="185"/>
      <c r="P103" s="185"/>
      <c r="Q103" s="185"/>
      <c r="R103" s="185"/>
      <c r="S103" s="185"/>
      <c r="T103" s="185"/>
      <c r="U103" s="185"/>
      <c r="V103" s="185"/>
      <c r="W103" s="185"/>
      <c r="X103" s="186"/>
    </row>
    <row r="104" spans="2:24" ht="25.5" x14ac:dyDescent="0.2">
      <c r="B104" s="228" t="s">
        <v>170</v>
      </c>
      <c r="C104" s="131">
        <v>0</v>
      </c>
      <c r="D104" s="132">
        <v>0</v>
      </c>
      <c r="E104" s="133">
        <v>0</v>
      </c>
      <c r="F104" s="259" t="s">
        <v>236</v>
      </c>
      <c r="G104" s="259" t="s">
        <v>236</v>
      </c>
      <c r="H104" s="135" t="s">
        <v>171</v>
      </c>
      <c r="I104" s="248" t="s">
        <v>236</v>
      </c>
      <c r="J104" s="248" t="s">
        <v>236</v>
      </c>
      <c r="K104" s="260" t="s">
        <v>236</v>
      </c>
      <c r="L104" s="137">
        <v>0.06</v>
      </c>
      <c r="N104" s="194" t="s">
        <v>46</v>
      </c>
      <c r="O104" s="195"/>
      <c r="P104" s="195"/>
      <c r="Q104" s="195"/>
      <c r="R104" s="195"/>
      <c r="S104" s="195"/>
      <c r="T104" s="195"/>
      <c r="U104" s="195"/>
      <c r="V104" s="195"/>
      <c r="W104" s="195"/>
      <c r="X104" s="196"/>
    </row>
    <row r="105" spans="2:24" x14ac:dyDescent="0.2">
      <c r="B105" s="229" t="s">
        <v>172</v>
      </c>
      <c r="C105" s="131">
        <v>0</v>
      </c>
      <c r="D105" s="132">
        <v>0</v>
      </c>
      <c r="E105" s="133">
        <v>0</v>
      </c>
      <c r="F105" s="259" t="s">
        <v>236</v>
      </c>
      <c r="G105" s="259" t="s">
        <v>236</v>
      </c>
      <c r="H105" s="135" t="s">
        <v>173</v>
      </c>
      <c r="I105" s="248" t="s">
        <v>236</v>
      </c>
      <c r="J105" s="248" t="s">
        <v>236</v>
      </c>
      <c r="K105" s="247" t="s">
        <v>236</v>
      </c>
      <c r="L105" s="137">
        <v>0.05</v>
      </c>
      <c r="N105" s="190"/>
      <c r="O105" s="188"/>
      <c r="P105" s="188"/>
      <c r="Q105" s="188"/>
      <c r="R105" s="188"/>
      <c r="S105" s="188"/>
      <c r="T105" s="188"/>
      <c r="U105" s="188"/>
      <c r="V105" s="188"/>
      <c r="W105" s="188"/>
      <c r="X105" s="189"/>
    </row>
    <row r="106" spans="2:24" ht="25.5" x14ac:dyDescent="0.2">
      <c r="B106" s="228" t="s">
        <v>174</v>
      </c>
      <c r="C106" s="131">
        <v>0.96309999999999996</v>
      </c>
      <c r="D106" s="132">
        <v>0.9627</v>
      </c>
      <c r="E106" s="133">
        <v>0.90429999999999999</v>
      </c>
      <c r="F106" s="134">
        <v>0.94</v>
      </c>
      <c r="G106" s="134">
        <v>0.94</v>
      </c>
      <c r="H106" s="135" t="s">
        <v>171</v>
      </c>
      <c r="I106" s="136">
        <f>F106+6%</f>
        <v>1</v>
      </c>
      <c r="J106" s="136">
        <f>F106-6%</f>
        <v>0.87999999999999989</v>
      </c>
      <c r="K106" s="231" t="s">
        <v>209</v>
      </c>
      <c r="L106" s="137">
        <v>0.06</v>
      </c>
      <c r="N106" s="190"/>
      <c r="O106" s="188"/>
      <c r="P106" s="188"/>
      <c r="Q106" s="188"/>
      <c r="R106" s="188"/>
      <c r="S106" s="188"/>
      <c r="T106" s="188"/>
      <c r="U106" s="188"/>
      <c r="V106" s="188"/>
      <c r="W106" s="188"/>
      <c r="X106" s="189"/>
    </row>
    <row r="107" spans="2:24" x14ac:dyDescent="0.2">
      <c r="B107" s="229" t="s">
        <v>70</v>
      </c>
      <c r="C107" s="131">
        <v>3.6900000000000002E-2</v>
      </c>
      <c r="D107" s="132">
        <v>3.73E-2</v>
      </c>
      <c r="E107" s="133">
        <v>9.5399999999999999E-2</v>
      </c>
      <c r="F107" s="134">
        <v>0.05</v>
      </c>
      <c r="G107" s="134">
        <v>0.05</v>
      </c>
      <c r="H107" s="135" t="s">
        <v>173</v>
      </c>
      <c r="I107" s="153">
        <f>F107+5%</f>
        <v>0.1</v>
      </c>
      <c r="J107" s="153">
        <f>F107-5%</f>
        <v>0</v>
      </c>
      <c r="K107" s="231" t="s">
        <v>78</v>
      </c>
      <c r="L107" s="137">
        <v>0.05</v>
      </c>
      <c r="N107" s="190"/>
      <c r="O107" s="188"/>
      <c r="P107" s="188"/>
      <c r="Q107" s="188"/>
      <c r="R107" s="188"/>
      <c r="S107" s="188"/>
      <c r="T107" s="188"/>
      <c r="U107" s="188"/>
      <c r="V107" s="188"/>
      <c r="W107" s="188"/>
      <c r="X107" s="189"/>
    </row>
    <row r="108" spans="2:24" x14ac:dyDescent="0.2">
      <c r="B108" s="229" t="s">
        <v>175</v>
      </c>
      <c r="C108" s="138">
        <f t="shared" ref="C108:E108" si="36">SUM(C104:C107)</f>
        <v>1</v>
      </c>
      <c r="D108" s="139">
        <f t="shared" si="36"/>
        <v>1</v>
      </c>
      <c r="E108" s="140">
        <f t="shared" si="36"/>
        <v>0.99970000000000003</v>
      </c>
      <c r="F108" s="141">
        <f>SUM(F99:F107)</f>
        <v>1.26</v>
      </c>
      <c r="G108" s="141">
        <f>SUM(G99:G107)</f>
        <v>1.26</v>
      </c>
      <c r="H108" s="248" t="s">
        <v>236</v>
      </c>
      <c r="I108" s="248" t="s">
        <v>236</v>
      </c>
      <c r="J108" s="248" t="s">
        <v>236</v>
      </c>
      <c r="K108" s="247" t="s">
        <v>236</v>
      </c>
      <c r="N108" s="190"/>
      <c r="O108" s="188"/>
      <c r="P108" s="188"/>
      <c r="Q108" s="188"/>
      <c r="R108" s="188"/>
      <c r="S108" s="188"/>
      <c r="T108" s="188"/>
      <c r="U108" s="188"/>
      <c r="V108" s="188"/>
      <c r="W108" s="188"/>
      <c r="X108" s="189"/>
    </row>
    <row r="109" spans="2:24" ht="13.5" thickBot="1" x14ac:dyDescent="0.25">
      <c r="B109" s="238" t="s">
        <v>176</v>
      </c>
      <c r="C109" s="239">
        <v>0</v>
      </c>
      <c r="D109" s="240">
        <v>0</v>
      </c>
      <c r="E109" s="241">
        <v>0</v>
      </c>
      <c r="F109" s="261" t="s">
        <v>236</v>
      </c>
      <c r="G109" s="261" t="s">
        <v>236</v>
      </c>
      <c r="H109" s="243" t="s">
        <v>171</v>
      </c>
      <c r="I109" s="257" t="s">
        <v>236</v>
      </c>
      <c r="J109" s="257" t="s">
        <v>236</v>
      </c>
      <c r="K109" s="258" t="s">
        <v>236</v>
      </c>
      <c r="L109" s="137">
        <v>0.06</v>
      </c>
      <c r="N109" s="191"/>
      <c r="O109" s="192"/>
      <c r="P109" s="192"/>
      <c r="Q109" s="192"/>
      <c r="R109" s="192"/>
      <c r="S109" s="192"/>
      <c r="T109" s="192"/>
      <c r="U109" s="192"/>
      <c r="V109" s="192"/>
      <c r="W109" s="192"/>
      <c r="X109" s="193"/>
    </row>
    <row r="110" spans="2:24" ht="28.5" x14ac:dyDescent="0.2">
      <c r="B110" s="56" t="s">
        <v>228</v>
      </c>
      <c r="C110" s="157">
        <v>1.5E-3</v>
      </c>
      <c r="D110" s="157">
        <v>1.5E-3</v>
      </c>
      <c r="E110" s="157">
        <v>1.5E-3</v>
      </c>
    </row>
    <row r="111" spans="2:24" ht="13.5" thickBot="1" x14ac:dyDescent="0.25"/>
    <row r="112" spans="2:24" ht="13.5" thickBot="1" x14ac:dyDescent="0.25">
      <c r="B112" s="130" t="s">
        <v>210</v>
      </c>
      <c r="C112" s="181" t="s">
        <v>227</v>
      </c>
      <c r="D112" s="182"/>
      <c r="E112" s="183"/>
    </row>
    <row r="113" spans="2:24" ht="13.5" thickBot="1" x14ac:dyDescent="0.25">
      <c r="B113" s="232" t="s">
        <v>161</v>
      </c>
      <c r="C113" s="233" t="s">
        <v>211</v>
      </c>
      <c r="D113" s="234" t="s">
        <v>212</v>
      </c>
      <c r="E113" s="235" t="s">
        <v>213</v>
      </c>
      <c r="F113" s="233" t="s">
        <v>165</v>
      </c>
      <c r="G113" s="233" t="s">
        <v>234</v>
      </c>
      <c r="H113" s="236" t="s">
        <v>166</v>
      </c>
      <c r="I113" s="234" t="s">
        <v>167</v>
      </c>
      <c r="J113" s="246" t="s">
        <v>236</v>
      </c>
      <c r="K113" s="237" t="s">
        <v>168</v>
      </c>
      <c r="N113" s="184" t="s">
        <v>169</v>
      </c>
      <c r="O113" s="185"/>
      <c r="P113" s="185"/>
      <c r="Q113" s="185"/>
      <c r="R113" s="185"/>
      <c r="S113" s="185"/>
      <c r="T113" s="185"/>
      <c r="U113" s="185"/>
      <c r="V113" s="185"/>
      <c r="W113" s="185"/>
      <c r="X113" s="186"/>
    </row>
    <row r="114" spans="2:24" ht="25.5" x14ac:dyDescent="0.2">
      <c r="B114" s="228" t="s">
        <v>170</v>
      </c>
      <c r="C114" s="131">
        <v>0</v>
      </c>
      <c r="D114" s="132">
        <v>0</v>
      </c>
      <c r="E114" s="133">
        <v>0</v>
      </c>
      <c r="F114" s="259" t="s">
        <v>236</v>
      </c>
      <c r="G114" s="259" t="s">
        <v>236</v>
      </c>
      <c r="H114" s="135" t="s">
        <v>171</v>
      </c>
      <c r="I114" s="248" t="s">
        <v>236</v>
      </c>
      <c r="J114" s="248" t="s">
        <v>236</v>
      </c>
      <c r="K114" s="260" t="s">
        <v>236</v>
      </c>
      <c r="L114" s="137">
        <v>0.06</v>
      </c>
      <c r="N114" s="194" t="s">
        <v>45</v>
      </c>
      <c r="O114" s="195"/>
      <c r="P114" s="195"/>
      <c r="Q114" s="195"/>
      <c r="R114" s="195"/>
      <c r="S114" s="195"/>
      <c r="T114" s="195"/>
      <c r="U114" s="195"/>
      <c r="V114" s="195"/>
      <c r="W114" s="195"/>
      <c r="X114" s="196"/>
    </row>
    <row r="115" spans="2:24" ht="25.5" x14ac:dyDescent="0.2">
      <c r="B115" s="229" t="s">
        <v>172</v>
      </c>
      <c r="C115" s="131">
        <v>0.96740000000000004</v>
      </c>
      <c r="D115" s="132">
        <v>0.95630000000000004</v>
      </c>
      <c r="E115" s="133">
        <v>0.96499999999999997</v>
      </c>
      <c r="F115" s="134">
        <v>0.95</v>
      </c>
      <c r="G115" s="134">
        <v>0.95</v>
      </c>
      <c r="H115" s="135" t="s">
        <v>173</v>
      </c>
      <c r="I115" s="136">
        <f>F115+5%</f>
        <v>1</v>
      </c>
      <c r="J115" s="136">
        <f>F115-5%</f>
        <v>0.89999999999999991</v>
      </c>
      <c r="K115" s="230" t="s">
        <v>214</v>
      </c>
      <c r="L115" s="137">
        <v>0.05</v>
      </c>
      <c r="N115" s="190"/>
      <c r="O115" s="188"/>
      <c r="P115" s="188"/>
      <c r="Q115" s="188"/>
      <c r="R115" s="188"/>
      <c r="S115" s="188"/>
      <c r="T115" s="188"/>
      <c r="U115" s="188"/>
      <c r="V115" s="188"/>
      <c r="W115" s="188"/>
      <c r="X115" s="189"/>
    </row>
    <row r="116" spans="2:24" ht="25.5" x14ac:dyDescent="0.2">
      <c r="B116" s="228" t="s">
        <v>174</v>
      </c>
      <c r="C116" s="131">
        <v>0</v>
      </c>
      <c r="D116" s="132">
        <v>0</v>
      </c>
      <c r="E116" s="133">
        <v>0</v>
      </c>
      <c r="F116" s="259" t="s">
        <v>236</v>
      </c>
      <c r="G116" s="259" t="s">
        <v>236</v>
      </c>
      <c r="H116" s="135" t="s">
        <v>171</v>
      </c>
      <c r="I116" s="248" t="s">
        <v>236</v>
      </c>
      <c r="J116" s="248" t="s">
        <v>236</v>
      </c>
      <c r="K116" s="247" t="s">
        <v>236</v>
      </c>
      <c r="L116" s="137">
        <v>0.06</v>
      </c>
      <c r="N116" s="190"/>
      <c r="O116" s="188"/>
      <c r="P116" s="188"/>
      <c r="Q116" s="188"/>
      <c r="R116" s="188"/>
      <c r="S116" s="188"/>
      <c r="T116" s="188"/>
      <c r="U116" s="188"/>
      <c r="V116" s="188"/>
      <c r="W116" s="188"/>
      <c r="X116" s="189"/>
    </row>
    <row r="117" spans="2:24" x14ac:dyDescent="0.2">
      <c r="B117" s="229" t="s">
        <v>70</v>
      </c>
      <c r="C117" s="131">
        <v>3.2599999999999997E-2</v>
      </c>
      <c r="D117" s="132">
        <v>4.3700000000000003E-2</v>
      </c>
      <c r="E117" s="133">
        <v>3.5000000000000003E-2</v>
      </c>
      <c r="F117" s="134">
        <v>0.05</v>
      </c>
      <c r="G117" s="134">
        <v>0.05</v>
      </c>
      <c r="H117" s="135" t="s">
        <v>173</v>
      </c>
      <c r="I117" s="153">
        <f>F117+5%</f>
        <v>0.1</v>
      </c>
      <c r="J117" s="153">
        <f>F117-5%</f>
        <v>0</v>
      </c>
      <c r="K117" s="231" t="s">
        <v>78</v>
      </c>
      <c r="L117" s="137">
        <v>0.05</v>
      </c>
      <c r="N117" s="190"/>
      <c r="O117" s="188"/>
      <c r="P117" s="188"/>
      <c r="Q117" s="188"/>
      <c r="R117" s="188"/>
      <c r="S117" s="188"/>
      <c r="T117" s="188"/>
      <c r="U117" s="188"/>
      <c r="V117" s="188"/>
      <c r="W117" s="188"/>
      <c r="X117" s="189"/>
    </row>
    <row r="118" spans="2:24" x14ac:dyDescent="0.2">
      <c r="B118" s="229" t="s">
        <v>175</v>
      </c>
      <c r="C118" s="138">
        <f>SUM(C114:C117)</f>
        <v>1</v>
      </c>
      <c r="D118" s="139">
        <f>SUM(D114:D117)</f>
        <v>1</v>
      </c>
      <c r="E118" s="140">
        <f>SUM(E114:E117)</f>
        <v>1</v>
      </c>
      <c r="F118" s="141">
        <v>1</v>
      </c>
      <c r="G118" s="141">
        <v>1</v>
      </c>
      <c r="H118" s="248" t="s">
        <v>236</v>
      </c>
      <c r="I118" s="248" t="s">
        <v>236</v>
      </c>
      <c r="J118" s="248" t="s">
        <v>236</v>
      </c>
      <c r="K118" s="247" t="s">
        <v>236</v>
      </c>
      <c r="N118" s="190"/>
      <c r="O118" s="188"/>
      <c r="P118" s="188"/>
      <c r="Q118" s="188"/>
      <c r="R118" s="188"/>
      <c r="S118" s="188"/>
      <c r="T118" s="188"/>
      <c r="U118" s="188"/>
      <c r="V118" s="188"/>
      <c r="W118" s="188"/>
      <c r="X118" s="189"/>
    </row>
    <row r="119" spans="2:24" ht="13.5" thickBot="1" x14ac:dyDescent="0.25">
      <c r="B119" s="238" t="s">
        <v>176</v>
      </c>
      <c r="C119" s="239">
        <v>0</v>
      </c>
      <c r="D119" s="240">
        <v>0</v>
      </c>
      <c r="E119" s="241">
        <v>0</v>
      </c>
      <c r="F119" s="261" t="s">
        <v>236</v>
      </c>
      <c r="G119" s="261" t="s">
        <v>236</v>
      </c>
      <c r="H119" s="243" t="s">
        <v>171</v>
      </c>
      <c r="I119" s="257" t="s">
        <v>236</v>
      </c>
      <c r="J119" s="257" t="s">
        <v>236</v>
      </c>
      <c r="K119" s="258" t="s">
        <v>236</v>
      </c>
      <c r="L119" s="137">
        <v>0.06</v>
      </c>
      <c r="N119" s="191"/>
      <c r="O119" s="192"/>
      <c r="P119" s="192"/>
      <c r="Q119" s="192"/>
      <c r="R119" s="192"/>
      <c r="S119" s="192"/>
      <c r="T119" s="192"/>
      <c r="U119" s="192"/>
      <c r="V119" s="192"/>
      <c r="W119" s="192"/>
      <c r="X119" s="193"/>
    </row>
    <row r="120" spans="2:24" ht="28.5" x14ac:dyDescent="0.2">
      <c r="B120" s="56" t="s">
        <v>228</v>
      </c>
      <c r="C120" s="157">
        <v>1.5E-3</v>
      </c>
      <c r="D120" s="157">
        <v>1.5E-3</v>
      </c>
      <c r="E120" s="157">
        <v>1.5E-3</v>
      </c>
    </row>
    <row r="121" spans="2:24" ht="13.5" thickBot="1" x14ac:dyDescent="0.25"/>
    <row r="122" spans="2:24" ht="13.5" thickBot="1" x14ac:dyDescent="0.25">
      <c r="B122" s="130" t="s">
        <v>215</v>
      </c>
      <c r="C122" s="181" t="s">
        <v>227</v>
      </c>
      <c r="D122" s="182"/>
      <c r="E122" s="183"/>
    </row>
    <row r="123" spans="2:24" ht="13.5" thickBot="1" x14ac:dyDescent="0.25">
      <c r="B123" s="232" t="s">
        <v>161</v>
      </c>
      <c r="C123" s="233" t="s">
        <v>216</v>
      </c>
      <c r="D123" s="234" t="s">
        <v>217</v>
      </c>
      <c r="E123" s="235" t="s">
        <v>218</v>
      </c>
      <c r="F123" s="233" t="s">
        <v>165</v>
      </c>
      <c r="G123" s="233" t="s">
        <v>234</v>
      </c>
      <c r="H123" s="236" t="s">
        <v>166</v>
      </c>
      <c r="I123" s="234" t="s">
        <v>167</v>
      </c>
      <c r="J123" s="246" t="s">
        <v>236</v>
      </c>
      <c r="K123" s="237" t="s">
        <v>168</v>
      </c>
      <c r="N123" s="184" t="s">
        <v>169</v>
      </c>
      <c r="O123" s="185"/>
      <c r="P123" s="185"/>
      <c r="Q123" s="185"/>
      <c r="R123" s="185"/>
      <c r="S123" s="185"/>
      <c r="T123" s="185"/>
      <c r="U123" s="185"/>
      <c r="V123" s="185"/>
      <c r="W123" s="185"/>
      <c r="X123" s="186"/>
    </row>
    <row r="124" spans="2:24" ht="25.5" x14ac:dyDescent="0.2">
      <c r="B124" s="228" t="s">
        <v>170</v>
      </c>
      <c r="C124" s="131">
        <v>0</v>
      </c>
      <c r="D124" s="132">
        <v>0</v>
      </c>
      <c r="E124" s="133">
        <v>0</v>
      </c>
      <c r="F124" s="259" t="s">
        <v>236</v>
      </c>
      <c r="G124" s="259" t="s">
        <v>236</v>
      </c>
      <c r="H124" s="135" t="s">
        <v>171</v>
      </c>
      <c r="I124" s="248" t="s">
        <v>236</v>
      </c>
      <c r="J124" s="248" t="s">
        <v>236</v>
      </c>
      <c r="K124" s="260" t="s">
        <v>236</v>
      </c>
      <c r="L124" s="137">
        <v>0.06</v>
      </c>
      <c r="N124" s="194" t="s">
        <v>44</v>
      </c>
      <c r="O124" s="195"/>
      <c r="P124" s="195"/>
      <c r="Q124" s="195"/>
      <c r="R124" s="195"/>
      <c r="S124" s="195"/>
      <c r="T124" s="195"/>
      <c r="U124" s="195"/>
      <c r="V124" s="195"/>
      <c r="W124" s="195"/>
      <c r="X124" s="196"/>
    </row>
    <row r="125" spans="2:24" ht="25.5" x14ac:dyDescent="0.2">
      <c r="B125" s="229" t="s">
        <v>172</v>
      </c>
      <c r="C125" s="131">
        <v>0.97409999999999997</v>
      </c>
      <c r="D125" s="132">
        <v>0.91890000000000005</v>
      </c>
      <c r="E125" s="133">
        <v>0.97709999999999997</v>
      </c>
      <c r="F125" s="134">
        <v>0.95</v>
      </c>
      <c r="G125" s="134">
        <v>0.95</v>
      </c>
      <c r="H125" s="135" t="s">
        <v>173</v>
      </c>
      <c r="I125" s="136">
        <f>F125+5%</f>
        <v>1</v>
      </c>
      <c r="J125" s="136">
        <f>F125-5%</f>
        <v>0.89999999999999991</v>
      </c>
      <c r="K125" s="230" t="s">
        <v>28</v>
      </c>
      <c r="L125" s="137">
        <v>0.05</v>
      </c>
      <c r="N125" s="190"/>
      <c r="O125" s="188"/>
      <c r="P125" s="188"/>
      <c r="Q125" s="188"/>
      <c r="R125" s="188"/>
      <c r="S125" s="188"/>
      <c r="T125" s="188"/>
      <c r="U125" s="188"/>
      <c r="V125" s="188"/>
      <c r="W125" s="188"/>
      <c r="X125" s="189"/>
    </row>
    <row r="126" spans="2:24" ht="25.5" x14ac:dyDescent="0.2">
      <c r="B126" s="228" t="s">
        <v>174</v>
      </c>
      <c r="C126" s="131">
        <v>0</v>
      </c>
      <c r="D126" s="132">
        <v>0</v>
      </c>
      <c r="E126" s="133">
        <v>0</v>
      </c>
      <c r="F126" s="259" t="s">
        <v>236</v>
      </c>
      <c r="G126" s="259" t="s">
        <v>236</v>
      </c>
      <c r="H126" s="135" t="s">
        <v>171</v>
      </c>
      <c r="I126" s="248" t="s">
        <v>236</v>
      </c>
      <c r="J126" s="248" t="s">
        <v>236</v>
      </c>
      <c r="K126" s="247" t="s">
        <v>236</v>
      </c>
      <c r="L126" s="137">
        <v>0.06</v>
      </c>
      <c r="N126" s="190"/>
      <c r="O126" s="188"/>
      <c r="P126" s="188"/>
      <c r="Q126" s="188"/>
      <c r="R126" s="188"/>
      <c r="S126" s="188"/>
      <c r="T126" s="188"/>
      <c r="U126" s="188"/>
      <c r="V126" s="188"/>
      <c r="W126" s="188"/>
      <c r="X126" s="189"/>
    </row>
    <row r="127" spans="2:24" x14ac:dyDescent="0.2">
      <c r="B127" s="229" t="s">
        <v>70</v>
      </c>
      <c r="C127" s="131">
        <v>2.5899999999999999E-2</v>
      </c>
      <c r="D127" s="132">
        <v>8.1100000000000005E-2</v>
      </c>
      <c r="E127" s="133">
        <v>2.29E-2</v>
      </c>
      <c r="F127" s="134">
        <v>0.05</v>
      </c>
      <c r="G127" s="134">
        <v>0.05</v>
      </c>
      <c r="H127" s="135" t="s">
        <v>173</v>
      </c>
      <c r="I127" s="153">
        <f>F127+5%</f>
        <v>0.1</v>
      </c>
      <c r="J127" s="153">
        <f>F127-5%</f>
        <v>0</v>
      </c>
      <c r="K127" s="231" t="s">
        <v>78</v>
      </c>
      <c r="L127" s="137">
        <v>0.05</v>
      </c>
      <c r="N127" s="190"/>
      <c r="O127" s="188"/>
      <c r="P127" s="188"/>
      <c r="Q127" s="188"/>
      <c r="R127" s="188"/>
      <c r="S127" s="188"/>
      <c r="T127" s="188"/>
      <c r="U127" s="188"/>
      <c r="V127" s="188"/>
      <c r="W127" s="188"/>
      <c r="X127" s="189"/>
    </row>
    <row r="128" spans="2:24" x14ac:dyDescent="0.2">
      <c r="B128" s="229" t="s">
        <v>175</v>
      </c>
      <c r="C128" s="138">
        <f>SUM(C124:C127)</f>
        <v>1</v>
      </c>
      <c r="D128" s="139">
        <f>SUM(D124:D127)</f>
        <v>1</v>
      </c>
      <c r="E128" s="140">
        <f>SUM(E124:E127)</f>
        <v>1</v>
      </c>
      <c r="F128" s="141">
        <v>1</v>
      </c>
      <c r="G128" s="141">
        <v>1</v>
      </c>
      <c r="H128" s="248" t="s">
        <v>236</v>
      </c>
      <c r="I128" s="248" t="s">
        <v>236</v>
      </c>
      <c r="J128" s="248" t="s">
        <v>236</v>
      </c>
      <c r="K128" s="247" t="s">
        <v>236</v>
      </c>
      <c r="N128" s="190"/>
      <c r="O128" s="188"/>
      <c r="P128" s="188"/>
      <c r="Q128" s="188"/>
      <c r="R128" s="188"/>
      <c r="S128" s="188"/>
      <c r="T128" s="188"/>
      <c r="U128" s="188"/>
      <c r="V128" s="188"/>
      <c r="W128" s="188"/>
      <c r="X128" s="189"/>
    </row>
    <row r="129" spans="2:24" ht="13.5" thickBot="1" x14ac:dyDescent="0.25">
      <c r="B129" s="238" t="s">
        <v>176</v>
      </c>
      <c r="C129" s="239">
        <v>0</v>
      </c>
      <c r="D129" s="240">
        <v>0</v>
      </c>
      <c r="E129" s="241">
        <v>0</v>
      </c>
      <c r="F129" s="261" t="s">
        <v>236</v>
      </c>
      <c r="G129" s="261" t="s">
        <v>236</v>
      </c>
      <c r="H129" s="243" t="s">
        <v>171</v>
      </c>
      <c r="I129" s="257" t="s">
        <v>236</v>
      </c>
      <c r="J129" s="257" t="s">
        <v>236</v>
      </c>
      <c r="K129" s="258" t="s">
        <v>236</v>
      </c>
      <c r="L129" s="137">
        <v>0.06</v>
      </c>
      <c r="N129" s="191"/>
      <c r="O129" s="192"/>
      <c r="P129" s="192"/>
      <c r="Q129" s="192"/>
      <c r="R129" s="192"/>
      <c r="S129" s="192"/>
      <c r="T129" s="192"/>
      <c r="U129" s="192"/>
      <c r="V129" s="192"/>
      <c r="W129" s="192"/>
      <c r="X129" s="193"/>
    </row>
    <row r="130" spans="2:24" ht="28.5" x14ac:dyDescent="0.2">
      <c r="B130" s="56" t="s">
        <v>228</v>
      </c>
      <c r="C130" s="157">
        <v>1.5E-3</v>
      </c>
      <c r="D130" s="157">
        <v>1.5E-3</v>
      </c>
      <c r="E130" s="157">
        <v>1.5E-3</v>
      </c>
    </row>
    <row r="131" spans="2:24" ht="13.5" thickBot="1" x14ac:dyDescent="0.25"/>
    <row r="132" spans="2:24" ht="13.5" thickBot="1" x14ac:dyDescent="0.25">
      <c r="B132" s="130" t="s">
        <v>219</v>
      </c>
      <c r="C132" s="181" t="s">
        <v>227</v>
      </c>
      <c r="D132" s="182"/>
      <c r="E132" s="183"/>
    </row>
    <row r="133" spans="2:24" ht="13.5" thickBot="1" x14ac:dyDescent="0.25">
      <c r="B133" s="232" t="s">
        <v>161</v>
      </c>
      <c r="C133" s="233" t="s">
        <v>216</v>
      </c>
      <c r="D133" s="234" t="s">
        <v>217</v>
      </c>
      <c r="E133" s="235" t="s">
        <v>218</v>
      </c>
      <c r="F133" s="233" t="s">
        <v>165</v>
      </c>
      <c r="G133" s="233" t="s">
        <v>234</v>
      </c>
      <c r="H133" s="236" t="s">
        <v>166</v>
      </c>
      <c r="I133" s="234" t="s">
        <v>167</v>
      </c>
      <c r="J133" s="246" t="s">
        <v>236</v>
      </c>
      <c r="K133" s="237" t="s">
        <v>168</v>
      </c>
      <c r="N133" s="184" t="s">
        <v>169</v>
      </c>
      <c r="O133" s="185"/>
      <c r="P133" s="185"/>
      <c r="Q133" s="185"/>
      <c r="R133" s="185"/>
      <c r="S133" s="185"/>
      <c r="T133" s="185"/>
      <c r="U133" s="185"/>
      <c r="V133" s="185"/>
      <c r="W133" s="185"/>
      <c r="X133" s="186"/>
    </row>
    <row r="134" spans="2:24" ht="25.5" x14ac:dyDescent="0.2">
      <c r="B134" s="228" t="s">
        <v>170</v>
      </c>
      <c r="C134" s="262" t="s">
        <v>236</v>
      </c>
      <c r="D134" s="263" t="s">
        <v>236</v>
      </c>
      <c r="E134" s="264" t="s">
        <v>236</v>
      </c>
      <c r="F134" s="259" t="s">
        <v>236</v>
      </c>
      <c r="G134" s="259" t="s">
        <v>236</v>
      </c>
      <c r="H134" s="135" t="s">
        <v>171</v>
      </c>
      <c r="I134" s="248" t="s">
        <v>236</v>
      </c>
      <c r="J134" s="248" t="s">
        <v>236</v>
      </c>
      <c r="K134" s="260" t="s">
        <v>236</v>
      </c>
      <c r="L134" s="137">
        <v>0.06</v>
      </c>
      <c r="N134" s="194" t="s">
        <v>39</v>
      </c>
      <c r="O134" s="195"/>
      <c r="P134" s="195"/>
      <c r="Q134" s="195"/>
      <c r="R134" s="195"/>
      <c r="S134" s="195"/>
      <c r="T134" s="195"/>
      <c r="U134" s="195"/>
      <c r="V134" s="195"/>
      <c r="W134" s="195"/>
      <c r="X134" s="196"/>
    </row>
    <row r="135" spans="2:24" x14ac:dyDescent="0.2">
      <c r="B135" s="229" t="s">
        <v>172</v>
      </c>
      <c r="C135" s="262" t="s">
        <v>236</v>
      </c>
      <c r="D135" s="263" t="s">
        <v>236</v>
      </c>
      <c r="E135" s="264" t="s">
        <v>236</v>
      </c>
      <c r="F135" s="259" t="s">
        <v>236</v>
      </c>
      <c r="G135" s="259" t="s">
        <v>236</v>
      </c>
      <c r="H135" s="135" t="s">
        <v>173</v>
      </c>
      <c r="I135" s="248" t="s">
        <v>236</v>
      </c>
      <c r="J135" s="248" t="s">
        <v>236</v>
      </c>
      <c r="K135" s="260" t="s">
        <v>236</v>
      </c>
      <c r="L135" s="137">
        <v>0.05</v>
      </c>
      <c r="N135" s="190"/>
      <c r="O135" s="188"/>
      <c r="P135" s="188"/>
      <c r="Q135" s="188"/>
      <c r="R135" s="188"/>
      <c r="S135" s="188"/>
      <c r="T135" s="188"/>
      <c r="U135" s="188"/>
      <c r="V135" s="188"/>
      <c r="W135" s="188"/>
      <c r="X135" s="189"/>
    </row>
    <row r="136" spans="2:24" ht="25.5" x14ac:dyDescent="0.2">
      <c r="B136" s="228" t="s">
        <v>174</v>
      </c>
      <c r="C136" s="262" t="s">
        <v>236</v>
      </c>
      <c r="D136" s="263" t="s">
        <v>236</v>
      </c>
      <c r="E136" s="264" t="s">
        <v>236</v>
      </c>
      <c r="F136" s="259" t="s">
        <v>236</v>
      </c>
      <c r="G136" s="259" t="s">
        <v>236</v>
      </c>
      <c r="H136" s="135" t="s">
        <v>171</v>
      </c>
      <c r="I136" s="248" t="s">
        <v>236</v>
      </c>
      <c r="J136" s="248" t="s">
        <v>236</v>
      </c>
      <c r="K136" s="247" t="s">
        <v>236</v>
      </c>
      <c r="L136" s="137">
        <v>0.06</v>
      </c>
      <c r="N136" s="190"/>
      <c r="O136" s="188"/>
      <c r="P136" s="188"/>
      <c r="Q136" s="188"/>
      <c r="R136" s="188"/>
      <c r="S136" s="188"/>
      <c r="T136" s="188"/>
      <c r="U136" s="188"/>
      <c r="V136" s="188"/>
      <c r="W136" s="188"/>
      <c r="X136" s="189"/>
    </row>
    <row r="137" spans="2:24" x14ac:dyDescent="0.2">
      <c r="B137" s="229" t="s">
        <v>70</v>
      </c>
      <c r="C137" s="131">
        <v>1</v>
      </c>
      <c r="D137" s="132">
        <v>1</v>
      </c>
      <c r="E137" s="133">
        <v>1</v>
      </c>
      <c r="F137" s="134">
        <v>0.95</v>
      </c>
      <c r="G137" s="134">
        <v>0.95</v>
      </c>
      <c r="H137" s="135" t="s">
        <v>173</v>
      </c>
      <c r="I137" s="153">
        <f>F137+5%</f>
        <v>1</v>
      </c>
      <c r="J137" s="153">
        <f>F137-5%</f>
        <v>0.89999999999999991</v>
      </c>
      <c r="K137" s="231" t="s">
        <v>78</v>
      </c>
      <c r="L137" s="137">
        <v>0.05</v>
      </c>
      <c r="N137" s="190"/>
      <c r="O137" s="188"/>
      <c r="P137" s="188"/>
      <c r="Q137" s="188"/>
      <c r="R137" s="188"/>
      <c r="S137" s="188"/>
      <c r="T137" s="188"/>
      <c r="U137" s="188"/>
      <c r="V137" s="188"/>
      <c r="W137" s="188"/>
      <c r="X137" s="189"/>
    </row>
    <row r="138" spans="2:24" x14ac:dyDescent="0.2">
      <c r="B138" s="229" t="s">
        <v>175</v>
      </c>
      <c r="C138" s="138">
        <f>SUM(C134:C137)</f>
        <v>1</v>
      </c>
      <c r="D138" s="139">
        <f>SUM(D134:D137)</f>
        <v>1</v>
      </c>
      <c r="E138" s="140">
        <f>SUM(E134:E137)</f>
        <v>1</v>
      </c>
      <c r="F138" s="141">
        <f>SUM(F129:F137)</f>
        <v>0.95</v>
      </c>
      <c r="G138" s="141">
        <f>SUM(G129:G137)</f>
        <v>0.95</v>
      </c>
      <c r="H138" s="248" t="s">
        <v>236</v>
      </c>
      <c r="I138" s="248" t="s">
        <v>236</v>
      </c>
      <c r="J138" s="248" t="s">
        <v>236</v>
      </c>
      <c r="K138" s="247" t="s">
        <v>236</v>
      </c>
      <c r="N138" s="190"/>
      <c r="O138" s="188"/>
      <c r="P138" s="188"/>
      <c r="Q138" s="188"/>
      <c r="R138" s="188"/>
      <c r="S138" s="188"/>
      <c r="T138" s="188"/>
      <c r="U138" s="188"/>
      <c r="V138" s="188"/>
      <c r="W138" s="188"/>
      <c r="X138" s="189"/>
    </row>
    <row r="139" spans="2:24" ht="13.5" thickBot="1" x14ac:dyDescent="0.25">
      <c r="B139" s="238" t="s">
        <v>176</v>
      </c>
      <c r="C139" s="265" t="s">
        <v>236</v>
      </c>
      <c r="D139" s="266" t="s">
        <v>236</v>
      </c>
      <c r="E139" s="267" t="s">
        <v>236</v>
      </c>
      <c r="F139" s="261" t="s">
        <v>236</v>
      </c>
      <c r="G139" s="261" t="s">
        <v>236</v>
      </c>
      <c r="H139" s="243" t="s">
        <v>171</v>
      </c>
      <c r="I139" s="257" t="s">
        <v>236</v>
      </c>
      <c r="J139" s="257" t="s">
        <v>236</v>
      </c>
      <c r="K139" s="258" t="s">
        <v>236</v>
      </c>
      <c r="L139" s="137">
        <v>0.06</v>
      </c>
      <c r="N139" s="191"/>
      <c r="O139" s="192"/>
      <c r="P139" s="192"/>
      <c r="Q139" s="192"/>
      <c r="R139" s="192"/>
      <c r="S139" s="192"/>
      <c r="T139" s="192"/>
      <c r="U139" s="192"/>
      <c r="V139" s="192"/>
      <c r="W139" s="192"/>
      <c r="X139" s="193"/>
    </row>
    <row r="140" spans="2:24" ht="28.5" x14ac:dyDescent="0.2">
      <c r="B140" s="56" t="s">
        <v>228</v>
      </c>
      <c r="C140" s="157">
        <v>1E-3</v>
      </c>
      <c r="D140" s="157">
        <v>1E-3</v>
      </c>
      <c r="E140" s="157">
        <v>1E-3</v>
      </c>
    </row>
    <row r="141" spans="2:24" ht="13.5" thickBot="1" x14ac:dyDescent="0.25"/>
    <row r="142" spans="2:24" ht="13.5" thickBot="1" x14ac:dyDescent="0.25">
      <c r="B142" s="130" t="s">
        <v>220</v>
      </c>
      <c r="C142" s="181" t="s">
        <v>227</v>
      </c>
      <c r="D142" s="182"/>
      <c r="E142" s="183"/>
    </row>
    <row r="143" spans="2:24" ht="26.25" customHeight="1" thickBot="1" x14ac:dyDescent="0.25">
      <c r="B143" s="232" t="s">
        <v>161</v>
      </c>
      <c r="C143" s="233" t="s">
        <v>220</v>
      </c>
      <c r="D143" s="246" t="s">
        <v>236</v>
      </c>
      <c r="E143" s="250" t="s">
        <v>237</v>
      </c>
      <c r="F143" s="233" t="s">
        <v>165</v>
      </c>
      <c r="G143" s="233" t="s">
        <v>231</v>
      </c>
      <c r="H143" s="236" t="s">
        <v>166</v>
      </c>
      <c r="I143" s="268" t="s">
        <v>167</v>
      </c>
      <c r="J143" s="269" t="s">
        <v>238</v>
      </c>
      <c r="K143" s="237" t="s">
        <v>168</v>
      </c>
      <c r="N143" s="184" t="s">
        <v>169</v>
      </c>
      <c r="O143" s="185"/>
      <c r="P143" s="185"/>
      <c r="Q143" s="185"/>
      <c r="R143" s="185"/>
      <c r="S143" s="185"/>
      <c r="T143" s="185"/>
      <c r="U143" s="185"/>
      <c r="V143" s="185"/>
      <c r="W143" s="185"/>
      <c r="X143" s="186"/>
    </row>
    <row r="144" spans="2:24" ht="25.5" customHeight="1" x14ac:dyDescent="0.2">
      <c r="B144" s="228" t="s">
        <v>170</v>
      </c>
      <c r="C144" s="131">
        <v>0.80530000000000002</v>
      </c>
      <c r="D144" s="251" t="s">
        <v>236</v>
      </c>
      <c r="E144" s="252" t="s">
        <v>236</v>
      </c>
      <c r="F144" s="134">
        <v>0.81</v>
      </c>
      <c r="G144" s="134">
        <v>0.95</v>
      </c>
      <c r="H144" s="135" t="s">
        <v>171</v>
      </c>
      <c r="I144" s="136">
        <f>F144+6%</f>
        <v>0.87000000000000011</v>
      </c>
      <c r="J144" s="136">
        <f>F144-6%</f>
        <v>0.75</v>
      </c>
      <c r="K144" s="230" t="s">
        <v>130</v>
      </c>
      <c r="L144" s="137">
        <v>0.06</v>
      </c>
      <c r="N144" s="194" t="s">
        <v>129</v>
      </c>
      <c r="O144" s="202"/>
      <c r="P144" s="202"/>
      <c r="Q144" s="202"/>
      <c r="R144" s="202"/>
      <c r="S144" s="202"/>
      <c r="T144" s="202"/>
      <c r="U144" s="202"/>
      <c r="V144" s="202"/>
      <c r="W144" s="202"/>
      <c r="X144" s="203"/>
    </row>
    <row r="145" spans="2:24" ht="14.25" customHeight="1" x14ac:dyDescent="0.2">
      <c r="B145" s="229" t="s">
        <v>172</v>
      </c>
      <c r="C145" s="131">
        <v>0.20880000000000001</v>
      </c>
      <c r="D145" s="251" t="s">
        <v>236</v>
      </c>
      <c r="E145" s="252" t="s">
        <v>236</v>
      </c>
      <c r="F145" s="134">
        <v>0.2</v>
      </c>
      <c r="G145" s="134">
        <v>0.3</v>
      </c>
      <c r="H145" s="135" t="s">
        <v>173</v>
      </c>
      <c r="I145" s="136">
        <f>F145+5%</f>
        <v>0.25</v>
      </c>
      <c r="J145" s="136">
        <f>F145-5%</f>
        <v>0.15000000000000002</v>
      </c>
      <c r="K145" s="231" t="s">
        <v>73</v>
      </c>
      <c r="L145" s="137">
        <v>0.05</v>
      </c>
      <c r="N145" s="187"/>
      <c r="O145" s="197"/>
      <c r="P145" s="197"/>
      <c r="Q145" s="197"/>
      <c r="R145" s="197"/>
      <c r="S145" s="197"/>
      <c r="T145" s="197"/>
      <c r="U145" s="197"/>
      <c r="V145" s="197"/>
      <c r="W145" s="197"/>
      <c r="X145" s="198"/>
    </row>
    <row r="146" spans="2:24" ht="25.5" x14ac:dyDescent="0.2">
      <c r="B146" s="228" t="s">
        <v>174</v>
      </c>
      <c r="C146" s="131">
        <v>0.14729999999999999</v>
      </c>
      <c r="D146" s="251" t="s">
        <v>236</v>
      </c>
      <c r="E146" s="252" t="s">
        <v>236</v>
      </c>
      <c r="F146" s="134">
        <v>0.15</v>
      </c>
      <c r="G146" s="134">
        <v>0.06</v>
      </c>
      <c r="H146" s="135" t="s">
        <v>171</v>
      </c>
      <c r="I146" s="136">
        <f t="shared" ref="I146" si="37">F146+6%</f>
        <v>0.21</v>
      </c>
      <c r="J146" s="136">
        <f t="shared" ref="J146" si="38">F146-6%</f>
        <v>0.09</v>
      </c>
      <c r="K146" s="231" t="s">
        <v>74</v>
      </c>
      <c r="L146" s="137">
        <v>0.06</v>
      </c>
      <c r="N146" s="187"/>
      <c r="O146" s="197"/>
      <c r="P146" s="197"/>
      <c r="Q146" s="197"/>
      <c r="R146" s="197"/>
      <c r="S146" s="197"/>
      <c r="T146" s="197"/>
      <c r="U146" s="197"/>
      <c r="V146" s="197"/>
      <c r="W146" s="197"/>
      <c r="X146" s="198"/>
    </row>
    <row r="147" spans="2:24" ht="25.5" x14ac:dyDescent="0.2">
      <c r="B147" s="228" t="s">
        <v>67</v>
      </c>
      <c r="C147" s="131">
        <v>0</v>
      </c>
      <c r="D147" s="251" t="s">
        <v>236</v>
      </c>
      <c r="E147" s="252" t="s">
        <v>236</v>
      </c>
      <c r="F147" s="134">
        <v>0.05</v>
      </c>
      <c r="G147" s="134">
        <v>0.05</v>
      </c>
      <c r="H147" s="135" t="s">
        <v>173</v>
      </c>
      <c r="I147" s="136">
        <f t="shared" ref="I147:I148" si="39">F147+5%</f>
        <v>0.1</v>
      </c>
      <c r="J147" s="136">
        <f t="shared" ref="J147:J148" si="40">F147-5%</f>
        <v>0</v>
      </c>
      <c r="K147" s="230" t="s">
        <v>76</v>
      </c>
      <c r="L147" s="137"/>
      <c r="N147" s="187"/>
      <c r="O147" s="197"/>
      <c r="P147" s="197"/>
      <c r="Q147" s="197"/>
      <c r="R147" s="197"/>
      <c r="S147" s="197"/>
      <c r="T147" s="197"/>
      <c r="U147" s="197"/>
      <c r="V147" s="197"/>
      <c r="W147" s="197"/>
      <c r="X147" s="198"/>
    </row>
    <row r="148" spans="2:24" ht="14.25" customHeight="1" x14ac:dyDescent="0.2">
      <c r="B148" s="228" t="s">
        <v>68</v>
      </c>
      <c r="C148" s="131">
        <v>0</v>
      </c>
      <c r="D148" s="251" t="s">
        <v>236</v>
      </c>
      <c r="E148" s="252" t="s">
        <v>236</v>
      </c>
      <c r="F148" s="134">
        <v>0.05</v>
      </c>
      <c r="G148" s="134">
        <v>0.05</v>
      </c>
      <c r="H148" s="135" t="s">
        <v>173</v>
      </c>
      <c r="I148" s="136">
        <f t="shared" si="39"/>
        <v>0.1</v>
      </c>
      <c r="J148" s="136">
        <f t="shared" si="40"/>
        <v>0</v>
      </c>
      <c r="K148" s="231" t="s">
        <v>77</v>
      </c>
      <c r="L148" s="137"/>
      <c r="N148" s="187"/>
      <c r="O148" s="197"/>
      <c r="P148" s="197"/>
      <c r="Q148" s="197"/>
      <c r="R148" s="197"/>
      <c r="S148" s="197"/>
      <c r="T148" s="197"/>
      <c r="U148" s="197"/>
      <c r="V148" s="197"/>
      <c r="W148" s="197"/>
      <c r="X148" s="198"/>
    </row>
    <row r="149" spans="2:24" ht="14.25" customHeight="1" x14ac:dyDescent="0.2">
      <c r="B149" s="229" t="s">
        <v>69</v>
      </c>
      <c r="C149" s="131">
        <v>0</v>
      </c>
      <c r="D149" s="251" t="s">
        <v>236</v>
      </c>
      <c r="E149" s="252" t="s">
        <v>236</v>
      </c>
      <c r="F149" s="134">
        <v>0.05</v>
      </c>
      <c r="G149" s="134">
        <v>0.05</v>
      </c>
      <c r="H149" s="135" t="s">
        <v>173</v>
      </c>
      <c r="I149" s="136">
        <f>F149+5%</f>
        <v>0.1</v>
      </c>
      <c r="J149" s="136">
        <f>F149-5%</f>
        <v>0</v>
      </c>
      <c r="K149" s="231" t="s">
        <v>78</v>
      </c>
      <c r="L149" s="137"/>
      <c r="N149" s="187"/>
      <c r="O149" s="197"/>
      <c r="P149" s="197"/>
      <c r="Q149" s="197"/>
      <c r="R149" s="197"/>
      <c r="S149" s="197"/>
      <c r="T149" s="197"/>
      <c r="U149" s="197"/>
      <c r="V149" s="197"/>
      <c r="W149" s="197"/>
      <c r="X149" s="198"/>
    </row>
    <row r="150" spans="2:24" ht="14.25" customHeight="1" x14ac:dyDescent="0.2">
      <c r="B150" s="229" t="s">
        <v>107</v>
      </c>
      <c r="C150" s="131">
        <v>0</v>
      </c>
      <c r="D150" s="251" t="s">
        <v>236</v>
      </c>
      <c r="E150" s="252" t="s">
        <v>236</v>
      </c>
      <c r="F150" s="134">
        <v>0.05</v>
      </c>
      <c r="G150" s="134">
        <v>0.05</v>
      </c>
      <c r="H150" s="135" t="s">
        <v>173</v>
      </c>
      <c r="I150" s="136">
        <f>F150+5%</f>
        <v>0.1</v>
      </c>
      <c r="J150" s="136">
        <f>F150-5%</f>
        <v>0</v>
      </c>
      <c r="K150" s="231" t="s">
        <v>78</v>
      </c>
      <c r="L150" s="137">
        <v>0.05</v>
      </c>
      <c r="N150" s="187"/>
      <c r="O150" s="197"/>
      <c r="P150" s="197"/>
      <c r="Q150" s="197"/>
      <c r="R150" s="197"/>
      <c r="S150" s="197"/>
      <c r="T150" s="197"/>
      <c r="U150" s="197"/>
      <c r="V150" s="197"/>
      <c r="W150" s="197"/>
      <c r="X150" s="198"/>
    </row>
    <row r="151" spans="2:24" ht="14.25" customHeight="1" x14ac:dyDescent="0.2">
      <c r="B151" s="229" t="s">
        <v>70</v>
      </c>
      <c r="C151" s="131">
        <v>5.3499999999999999E-2</v>
      </c>
      <c r="D151" s="251" t="s">
        <v>236</v>
      </c>
      <c r="E151" s="252" t="s">
        <v>236</v>
      </c>
      <c r="F151" s="134">
        <v>0.05</v>
      </c>
      <c r="G151" s="134">
        <v>0.12</v>
      </c>
      <c r="H151" s="135" t="s">
        <v>173</v>
      </c>
      <c r="I151" s="136">
        <f>F151+5%</f>
        <v>0.1</v>
      </c>
      <c r="J151" s="136">
        <f>F151-5%</f>
        <v>0</v>
      </c>
      <c r="K151" s="231" t="s">
        <v>78</v>
      </c>
      <c r="L151" s="137"/>
      <c r="N151" s="187"/>
      <c r="O151" s="197"/>
      <c r="P151" s="197"/>
      <c r="Q151" s="197"/>
      <c r="R151" s="197"/>
      <c r="S151" s="197"/>
      <c r="T151" s="197"/>
      <c r="U151" s="197"/>
      <c r="V151" s="197"/>
      <c r="W151" s="197"/>
      <c r="X151" s="198"/>
    </row>
    <row r="152" spans="2:24" ht="14.25" customHeight="1" x14ac:dyDescent="0.2">
      <c r="B152" s="229" t="s">
        <v>71</v>
      </c>
      <c r="C152" s="131">
        <v>0</v>
      </c>
      <c r="D152" s="251" t="s">
        <v>236</v>
      </c>
      <c r="E152" s="252" t="s">
        <v>236</v>
      </c>
      <c r="F152" s="134">
        <v>0.05</v>
      </c>
      <c r="G152" s="134">
        <v>0.05</v>
      </c>
      <c r="H152" s="135" t="s">
        <v>173</v>
      </c>
      <c r="I152" s="136">
        <f t="shared" ref="I152" si="41">F152+5%</f>
        <v>0.1</v>
      </c>
      <c r="J152" s="136">
        <f t="shared" ref="J152" si="42">F152-5%</f>
        <v>0</v>
      </c>
      <c r="K152" s="247" t="s">
        <v>236</v>
      </c>
      <c r="N152" s="187"/>
      <c r="O152" s="197"/>
      <c r="P152" s="197"/>
      <c r="Q152" s="197"/>
      <c r="R152" s="197"/>
      <c r="S152" s="197"/>
      <c r="T152" s="197"/>
      <c r="U152" s="197"/>
      <c r="V152" s="197"/>
      <c r="W152" s="197"/>
      <c r="X152" s="198"/>
    </row>
    <row r="153" spans="2:24" ht="14.25" customHeight="1" x14ac:dyDescent="0.2">
      <c r="B153" s="229" t="s">
        <v>175</v>
      </c>
      <c r="C153" s="138">
        <f>SUM(C144:C152)</f>
        <v>1.2149000000000001</v>
      </c>
      <c r="D153" s="253" t="s">
        <v>236</v>
      </c>
      <c r="E153" s="254" t="s">
        <v>236</v>
      </c>
      <c r="F153" s="141">
        <f>SUM(F144:F152)</f>
        <v>1.4600000000000002</v>
      </c>
      <c r="G153" s="141">
        <f>SUM(G144:G152)</f>
        <v>1.6800000000000004</v>
      </c>
      <c r="H153" s="248" t="s">
        <v>236</v>
      </c>
      <c r="I153" s="248" t="s">
        <v>236</v>
      </c>
      <c r="J153" s="248" t="s">
        <v>236</v>
      </c>
      <c r="K153" s="247" t="s">
        <v>236</v>
      </c>
      <c r="L153" s="137">
        <v>0.06</v>
      </c>
      <c r="N153" s="187"/>
      <c r="O153" s="197"/>
      <c r="P153" s="197"/>
      <c r="Q153" s="197"/>
      <c r="R153" s="197"/>
      <c r="S153" s="197"/>
      <c r="T153" s="197"/>
      <c r="U153" s="197"/>
      <c r="V153" s="197"/>
      <c r="W153" s="197"/>
      <c r="X153" s="198"/>
    </row>
    <row r="154" spans="2:24" ht="15" customHeight="1" thickBot="1" x14ac:dyDescent="0.25">
      <c r="B154" s="238" t="s">
        <v>176</v>
      </c>
      <c r="C154" s="239">
        <v>0.29449999999999998</v>
      </c>
      <c r="D154" s="255" t="s">
        <v>236</v>
      </c>
      <c r="E154" s="256" t="s">
        <v>236</v>
      </c>
      <c r="F154" s="242">
        <v>0.3</v>
      </c>
      <c r="G154" s="242">
        <v>0.3</v>
      </c>
      <c r="H154" s="243" t="s">
        <v>171</v>
      </c>
      <c r="I154" s="244">
        <f t="shared" ref="I154" si="43">F154+6%</f>
        <v>0.36</v>
      </c>
      <c r="J154" s="244">
        <f t="shared" ref="J154" si="44">F154-6%</f>
        <v>0.24</v>
      </c>
      <c r="K154" s="245" t="s">
        <v>79</v>
      </c>
      <c r="N154" s="199"/>
      <c r="O154" s="200"/>
      <c r="P154" s="200"/>
      <c r="Q154" s="200"/>
      <c r="R154" s="200"/>
      <c r="S154" s="200"/>
      <c r="T154" s="200"/>
      <c r="U154" s="200"/>
      <c r="V154" s="200"/>
      <c r="W154" s="200"/>
      <c r="X154" s="201"/>
    </row>
    <row r="155" spans="2:24" ht="28.5" x14ac:dyDescent="0.2">
      <c r="B155" s="56" t="s">
        <v>228</v>
      </c>
      <c r="C155" s="157">
        <v>2E-3</v>
      </c>
    </row>
    <row r="156" spans="2:24" ht="13.5" thickBot="1" x14ac:dyDescent="0.25"/>
    <row r="157" spans="2:24" ht="13.5" thickBot="1" x14ac:dyDescent="0.25">
      <c r="B157" s="130" t="s">
        <v>221</v>
      </c>
      <c r="C157" s="181" t="s">
        <v>227</v>
      </c>
      <c r="D157" s="182"/>
      <c r="E157" s="183"/>
    </row>
    <row r="158" spans="2:24" ht="13.5" thickBot="1" x14ac:dyDescent="0.25">
      <c r="B158" s="232" t="s">
        <v>161</v>
      </c>
      <c r="C158" s="233" t="s">
        <v>221</v>
      </c>
      <c r="D158" s="246" t="s">
        <v>236</v>
      </c>
      <c r="E158" s="250" t="s">
        <v>237</v>
      </c>
      <c r="F158" s="233" t="s">
        <v>165</v>
      </c>
      <c r="G158" s="233" t="s">
        <v>235</v>
      </c>
      <c r="H158" s="236" t="s">
        <v>166</v>
      </c>
      <c r="I158" s="234" t="s">
        <v>167</v>
      </c>
      <c r="J158" s="246" t="s">
        <v>238</v>
      </c>
      <c r="K158" s="237" t="s">
        <v>168</v>
      </c>
      <c r="N158" s="184" t="s">
        <v>169</v>
      </c>
      <c r="O158" s="185"/>
      <c r="P158" s="185"/>
      <c r="Q158" s="185"/>
      <c r="R158" s="185"/>
      <c r="S158" s="185"/>
      <c r="T158" s="185"/>
      <c r="U158" s="185"/>
      <c r="V158" s="185"/>
      <c r="W158" s="185"/>
      <c r="X158" s="186"/>
    </row>
    <row r="159" spans="2:24" ht="25.5" x14ac:dyDescent="0.2">
      <c r="B159" s="228" t="s">
        <v>170</v>
      </c>
      <c r="C159" s="131">
        <v>0.8296</v>
      </c>
      <c r="D159" s="251" t="s">
        <v>236</v>
      </c>
      <c r="E159" s="252" t="s">
        <v>236</v>
      </c>
      <c r="F159" s="134">
        <v>0.8</v>
      </c>
      <c r="G159" s="134">
        <v>0.94</v>
      </c>
      <c r="H159" s="135" t="s">
        <v>171</v>
      </c>
      <c r="I159" s="136">
        <v>1</v>
      </c>
      <c r="J159" s="136">
        <v>0.88</v>
      </c>
      <c r="K159" s="230" t="s">
        <v>202</v>
      </c>
      <c r="L159" s="137">
        <v>0.06</v>
      </c>
      <c r="N159" s="194" t="s">
        <v>53</v>
      </c>
      <c r="O159" s="202"/>
      <c r="P159" s="202"/>
      <c r="Q159" s="202"/>
      <c r="R159" s="202"/>
      <c r="S159" s="202"/>
      <c r="T159" s="202"/>
      <c r="U159" s="202"/>
      <c r="V159" s="202"/>
      <c r="W159" s="202"/>
      <c r="X159" s="203"/>
    </row>
    <row r="160" spans="2:24" x14ac:dyDescent="0.2">
      <c r="B160" s="229" t="s">
        <v>172</v>
      </c>
      <c r="C160" s="131">
        <v>0.25159999999999999</v>
      </c>
      <c r="D160" s="251" t="s">
        <v>236</v>
      </c>
      <c r="E160" s="252" t="s">
        <v>236</v>
      </c>
      <c r="F160" s="134">
        <v>0.25</v>
      </c>
      <c r="G160" s="134">
        <v>0.25</v>
      </c>
      <c r="H160" s="135" t="s">
        <v>173</v>
      </c>
      <c r="I160" s="136">
        <f>F160+5%</f>
        <v>0.3</v>
      </c>
      <c r="J160" s="136">
        <f>F160-5%</f>
        <v>0.2</v>
      </c>
      <c r="K160" s="231" t="s">
        <v>73</v>
      </c>
      <c r="L160" s="137">
        <v>0.05</v>
      </c>
      <c r="N160" s="187"/>
      <c r="O160" s="197"/>
      <c r="P160" s="197"/>
      <c r="Q160" s="197"/>
      <c r="R160" s="197"/>
      <c r="S160" s="197"/>
      <c r="T160" s="197"/>
      <c r="U160" s="197"/>
      <c r="V160" s="197"/>
      <c r="W160" s="197"/>
      <c r="X160" s="198"/>
    </row>
    <row r="161" spans="2:24" ht="25.5" x14ac:dyDescent="0.2">
      <c r="B161" s="228" t="s">
        <v>174</v>
      </c>
      <c r="C161" s="131">
        <v>0.1404</v>
      </c>
      <c r="D161" s="251" t="s">
        <v>236</v>
      </c>
      <c r="E161" s="252" t="s">
        <v>236</v>
      </c>
      <c r="F161" s="134">
        <v>0.14000000000000001</v>
      </c>
      <c r="G161" s="134">
        <v>0.14000000000000001</v>
      </c>
      <c r="H161" s="135" t="s">
        <v>171</v>
      </c>
      <c r="I161" s="136">
        <f t="shared" ref="I161" si="45">F161+6%</f>
        <v>0.2</v>
      </c>
      <c r="J161" s="136">
        <f t="shared" ref="J161" si="46">F161-6%</f>
        <v>8.0000000000000016E-2</v>
      </c>
      <c r="K161" s="231" t="s">
        <v>74</v>
      </c>
      <c r="L161" s="137">
        <v>0.06</v>
      </c>
      <c r="N161" s="187"/>
      <c r="O161" s="197"/>
      <c r="P161" s="197"/>
      <c r="Q161" s="197"/>
      <c r="R161" s="197"/>
      <c r="S161" s="197"/>
      <c r="T161" s="197"/>
      <c r="U161" s="197"/>
      <c r="V161" s="197"/>
      <c r="W161" s="197"/>
      <c r="X161" s="198"/>
    </row>
    <row r="162" spans="2:24" x14ac:dyDescent="0.2">
      <c r="B162" s="229" t="s">
        <v>70</v>
      </c>
      <c r="C162" s="131">
        <v>0.1497</v>
      </c>
      <c r="D162" s="251" t="s">
        <v>236</v>
      </c>
      <c r="E162" s="252" t="s">
        <v>236</v>
      </c>
      <c r="F162" s="134">
        <v>0.15</v>
      </c>
      <c r="G162" s="134">
        <v>0.15</v>
      </c>
      <c r="H162" s="135" t="s">
        <v>173</v>
      </c>
      <c r="I162" s="153">
        <f>F162+5%</f>
        <v>0.2</v>
      </c>
      <c r="J162" s="153">
        <f>F162-5%</f>
        <v>9.9999999999999992E-2</v>
      </c>
      <c r="K162" s="231" t="s">
        <v>78</v>
      </c>
      <c r="L162" s="137">
        <v>0.05</v>
      </c>
      <c r="N162" s="187"/>
      <c r="O162" s="197"/>
      <c r="P162" s="197"/>
      <c r="Q162" s="197"/>
      <c r="R162" s="197"/>
      <c r="S162" s="197"/>
      <c r="T162" s="197"/>
      <c r="U162" s="197"/>
      <c r="V162" s="197"/>
      <c r="W162" s="197"/>
      <c r="X162" s="198"/>
    </row>
    <row r="163" spans="2:24" x14ac:dyDescent="0.2">
      <c r="B163" s="229" t="s">
        <v>175</v>
      </c>
      <c r="C163" s="138">
        <f>SUM(C159:C162)</f>
        <v>1.3713</v>
      </c>
      <c r="D163" s="253" t="s">
        <v>236</v>
      </c>
      <c r="E163" s="254" t="s">
        <v>236</v>
      </c>
      <c r="F163" s="141">
        <f>SUM(F159:F162)</f>
        <v>1.3399999999999999</v>
      </c>
      <c r="G163" s="141">
        <f>SUM(G159:G162)</f>
        <v>1.48</v>
      </c>
      <c r="H163" s="248" t="s">
        <v>236</v>
      </c>
      <c r="I163" s="248" t="s">
        <v>236</v>
      </c>
      <c r="J163" s="248" t="s">
        <v>236</v>
      </c>
      <c r="K163" s="247" t="s">
        <v>236</v>
      </c>
      <c r="N163" s="187"/>
      <c r="O163" s="197"/>
      <c r="P163" s="197"/>
      <c r="Q163" s="197"/>
      <c r="R163" s="197"/>
      <c r="S163" s="197"/>
      <c r="T163" s="197"/>
      <c r="U163" s="197"/>
      <c r="V163" s="197"/>
      <c r="W163" s="197"/>
      <c r="X163" s="198"/>
    </row>
    <row r="164" spans="2:24" ht="13.5" thickBot="1" x14ac:dyDescent="0.25">
      <c r="B164" s="238" t="s">
        <v>176</v>
      </c>
      <c r="C164" s="239">
        <v>0.2354</v>
      </c>
      <c r="D164" s="255" t="s">
        <v>236</v>
      </c>
      <c r="E164" s="256" t="s">
        <v>236</v>
      </c>
      <c r="F164" s="242">
        <v>0.24</v>
      </c>
      <c r="G164" s="242">
        <v>0.24</v>
      </c>
      <c r="H164" s="243" t="s">
        <v>171</v>
      </c>
      <c r="I164" s="244">
        <f t="shared" ref="I164" si="47">F164+6%</f>
        <v>0.3</v>
      </c>
      <c r="J164" s="244">
        <f t="shared" ref="J164" si="48">F164-6%</f>
        <v>0.18</v>
      </c>
      <c r="K164" s="245" t="s">
        <v>79</v>
      </c>
      <c r="L164" s="137">
        <v>0.06</v>
      </c>
      <c r="N164" s="199"/>
      <c r="O164" s="200"/>
      <c r="P164" s="200"/>
      <c r="Q164" s="200"/>
      <c r="R164" s="200"/>
      <c r="S164" s="200"/>
      <c r="T164" s="200"/>
      <c r="U164" s="200"/>
      <c r="V164" s="200"/>
      <c r="W164" s="200"/>
      <c r="X164" s="201"/>
    </row>
    <row r="165" spans="2:24" ht="28.5" x14ac:dyDescent="0.2">
      <c r="B165" s="56" t="s">
        <v>228</v>
      </c>
      <c r="C165" s="157">
        <v>1.5E-3</v>
      </c>
    </row>
    <row r="166" spans="2:24" ht="13.5" thickBot="1" x14ac:dyDescent="0.25"/>
    <row r="167" spans="2:24" ht="13.5" thickBot="1" x14ac:dyDescent="0.25">
      <c r="B167" s="130" t="s">
        <v>222</v>
      </c>
      <c r="C167" s="181" t="s">
        <v>227</v>
      </c>
      <c r="D167" s="182"/>
      <c r="E167" s="183"/>
    </row>
    <row r="168" spans="2:24" ht="13.5" thickBot="1" x14ac:dyDescent="0.25">
      <c r="B168" s="232" t="s">
        <v>161</v>
      </c>
      <c r="C168" s="233" t="s">
        <v>222</v>
      </c>
      <c r="D168" s="246" t="s">
        <v>236</v>
      </c>
      <c r="E168" s="250" t="s">
        <v>237</v>
      </c>
      <c r="F168" s="233" t="s">
        <v>165</v>
      </c>
      <c r="G168" s="233" t="s">
        <v>234</v>
      </c>
      <c r="H168" s="236" t="s">
        <v>166</v>
      </c>
      <c r="I168" s="234" t="s">
        <v>167</v>
      </c>
      <c r="J168" s="246" t="s">
        <v>238</v>
      </c>
      <c r="K168" s="237" t="s">
        <v>168</v>
      </c>
      <c r="N168" s="184" t="s">
        <v>169</v>
      </c>
      <c r="O168" s="185"/>
      <c r="P168" s="185"/>
      <c r="Q168" s="185"/>
      <c r="R168" s="185"/>
      <c r="S168" s="185"/>
      <c r="T168" s="185"/>
      <c r="U168" s="185"/>
      <c r="V168" s="185"/>
      <c r="W168" s="185"/>
      <c r="X168" s="186"/>
    </row>
    <row r="169" spans="2:24" ht="25.5" x14ac:dyDescent="0.2">
      <c r="B169" s="228" t="s">
        <v>170</v>
      </c>
      <c r="C169" s="131">
        <v>0.17080000000000001</v>
      </c>
      <c r="D169" s="251" t="s">
        <v>236</v>
      </c>
      <c r="E169" s="252" t="s">
        <v>236</v>
      </c>
      <c r="F169" s="134">
        <v>0.17</v>
      </c>
      <c r="G169" s="134">
        <v>0.17</v>
      </c>
      <c r="H169" s="135" t="s">
        <v>171</v>
      </c>
      <c r="I169" s="136">
        <f>F169+6%</f>
        <v>0.23</v>
      </c>
      <c r="J169" s="136">
        <f>F169-6%</f>
        <v>0.11000000000000001</v>
      </c>
      <c r="K169" s="230" t="s">
        <v>223</v>
      </c>
      <c r="L169" s="137">
        <v>0.06</v>
      </c>
      <c r="N169" s="194" t="s">
        <v>54</v>
      </c>
      <c r="O169" s="202"/>
      <c r="P169" s="202"/>
      <c r="Q169" s="202"/>
      <c r="R169" s="202"/>
      <c r="S169" s="202"/>
      <c r="T169" s="202"/>
      <c r="U169" s="202"/>
      <c r="V169" s="202"/>
      <c r="W169" s="202"/>
      <c r="X169" s="203"/>
    </row>
    <row r="170" spans="2:24" x14ac:dyDescent="0.2">
      <c r="B170" s="229" t="s">
        <v>172</v>
      </c>
      <c r="C170" s="131">
        <v>0.25990000000000002</v>
      </c>
      <c r="D170" s="251" t="s">
        <v>236</v>
      </c>
      <c r="E170" s="252" t="s">
        <v>236</v>
      </c>
      <c r="F170" s="134">
        <v>0.26</v>
      </c>
      <c r="G170" s="134">
        <v>0.26</v>
      </c>
      <c r="H170" s="135" t="s">
        <v>173</v>
      </c>
      <c r="I170" s="136">
        <f>F170+5%</f>
        <v>0.31</v>
      </c>
      <c r="J170" s="136">
        <f>F170-5%</f>
        <v>0.21000000000000002</v>
      </c>
      <c r="K170" s="231" t="s">
        <v>224</v>
      </c>
      <c r="L170" s="137">
        <v>0.05</v>
      </c>
      <c r="N170" s="187"/>
      <c r="O170" s="197"/>
      <c r="P170" s="197"/>
      <c r="Q170" s="197"/>
      <c r="R170" s="197"/>
      <c r="S170" s="197"/>
      <c r="T170" s="197"/>
      <c r="U170" s="197"/>
      <c r="V170" s="197"/>
      <c r="W170" s="197"/>
      <c r="X170" s="198"/>
    </row>
    <row r="171" spans="2:24" ht="25.5" x14ac:dyDescent="0.2">
      <c r="B171" s="228" t="s">
        <v>174</v>
      </c>
      <c r="C171" s="131">
        <v>0.33689999999999998</v>
      </c>
      <c r="D171" s="251" t="s">
        <v>236</v>
      </c>
      <c r="E171" s="252" t="s">
        <v>236</v>
      </c>
      <c r="F171" s="134">
        <v>0.34</v>
      </c>
      <c r="G171" s="134">
        <v>0.34</v>
      </c>
      <c r="H171" s="135" t="s">
        <v>171</v>
      </c>
      <c r="I171" s="136">
        <f t="shared" ref="I171" si="49">F171+6%</f>
        <v>0.4</v>
      </c>
      <c r="J171" s="136">
        <f t="shared" ref="J171" si="50">F171-6%</f>
        <v>0.28000000000000003</v>
      </c>
      <c r="K171" s="231" t="s">
        <v>224</v>
      </c>
      <c r="L171" s="137">
        <v>0.06</v>
      </c>
      <c r="N171" s="187"/>
      <c r="O171" s="197"/>
      <c r="P171" s="197"/>
      <c r="Q171" s="197"/>
      <c r="R171" s="197"/>
      <c r="S171" s="197"/>
      <c r="T171" s="197"/>
      <c r="U171" s="197"/>
      <c r="V171" s="197"/>
      <c r="W171" s="197"/>
      <c r="X171" s="198"/>
    </row>
    <row r="172" spans="2:24" x14ac:dyDescent="0.2">
      <c r="B172" s="229" t="s">
        <v>70</v>
      </c>
      <c r="C172" s="131">
        <v>0.23269999999999999</v>
      </c>
      <c r="D172" s="251" t="s">
        <v>236</v>
      </c>
      <c r="E172" s="252" t="s">
        <v>236</v>
      </c>
      <c r="F172" s="134">
        <v>0.15</v>
      </c>
      <c r="G172" s="134">
        <v>0.15</v>
      </c>
      <c r="H172" s="135" t="s">
        <v>173</v>
      </c>
      <c r="I172" s="153">
        <f>F172+5%</f>
        <v>0.2</v>
      </c>
      <c r="J172" s="153">
        <f>F172-5%</f>
        <v>9.9999999999999992E-2</v>
      </c>
      <c r="K172" s="231" t="s">
        <v>78</v>
      </c>
      <c r="L172" s="137">
        <v>0.05</v>
      </c>
      <c r="N172" s="187"/>
      <c r="O172" s="197"/>
      <c r="P172" s="197"/>
      <c r="Q172" s="197"/>
      <c r="R172" s="197"/>
      <c r="S172" s="197"/>
      <c r="T172" s="197"/>
      <c r="U172" s="197"/>
      <c r="V172" s="197"/>
      <c r="W172" s="197"/>
      <c r="X172" s="198"/>
    </row>
    <row r="173" spans="2:24" x14ac:dyDescent="0.2">
      <c r="B173" s="229" t="s">
        <v>175</v>
      </c>
      <c r="C173" s="138">
        <f>SUM(C169:C172)</f>
        <v>1.0003</v>
      </c>
      <c r="D173" s="253" t="s">
        <v>236</v>
      </c>
      <c r="E173" s="254" t="s">
        <v>236</v>
      </c>
      <c r="F173" s="141">
        <f>SUM(F164:F172)</f>
        <v>1.1599999999999999</v>
      </c>
      <c r="G173" s="141">
        <f>SUM(G164:G172)</f>
        <v>1.1599999999999999</v>
      </c>
      <c r="H173" s="248" t="s">
        <v>236</v>
      </c>
      <c r="I173" s="248" t="s">
        <v>236</v>
      </c>
      <c r="J173" s="248" t="s">
        <v>236</v>
      </c>
      <c r="K173" s="247" t="s">
        <v>236</v>
      </c>
      <c r="N173" s="187"/>
      <c r="O173" s="197"/>
      <c r="P173" s="197"/>
      <c r="Q173" s="197"/>
      <c r="R173" s="197"/>
      <c r="S173" s="197"/>
      <c r="T173" s="197"/>
      <c r="U173" s="197"/>
      <c r="V173" s="197"/>
      <c r="W173" s="197"/>
      <c r="X173" s="198"/>
    </row>
    <row r="174" spans="2:24" ht="13.5" thickBot="1" x14ac:dyDescent="0.25">
      <c r="B174" s="238" t="s">
        <v>176</v>
      </c>
      <c r="C174" s="239">
        <v>0.81200000000000006</v>
      </c>
      <c r="D174" s="255" t="s">
        <v>236</v>
      </c>
      <c r="E174" s="256" t="s">
        <v>236</v>
      </c>
      <c r="F174" s="242">
        <v>0.81</v>
      </c>
      <c r="G174" s="242">
        <v>0.81</v>
      </c>
      <c r="H174" s="243" t="s">
        <v>171</v>
      </c>
      <c r="I174" s="244">
        <f t="shared" ref="I174" si="51">F174+6%</f>
        <v>0.87000000000000011</v>
      </c>
      <c r="J174" s="244">
        <f t="shared" ref="J174" si="52">F174-6%</f>
        <v>0.75</v>
      </c>
      <c r="K174" s="245" t="s">
        <v>79</v>
      </c>
      <c r="L174" s="137">
        <v>0.06</v>
      </c>
      <c r="N174" s="199"/>
      <c r="O174" s="200"/>
      <c r="P174" s="200"/>
      <c r="Q174" s="200"/>
      <c r="R174" s="200"/>
      <c r="S174" s="200"/>
      <c r="T174" s="200"/>
      <c r="U174" s="200"/>
      <c r="V174" s="200"/>
      <c r="W174" s="200"/>
      <c r="X174" s="201"/>
    </row>
    <row r="175" spans="2:24" ht="28.5" x14ac:dyDescent="0.2">
      <c r="B175" s="56" t="s">
        <v>228</v>
      </c>
      <c r="C175" s="156">
        <v>2.5000000000000001E-3</v>
      </c>
    </row>
    <row r="10000" spans="52:52" x14ac:dyDescent="0.2">
      <c r="AZ10000" s="90">
        <v>16</v>
      </c>
    </row>
  </sheetData>
  <mergeCells count="47">
    <mergeCell ref="B1:J1"/>
    <mergeCell ref="N159:X164"/>
    <mergeCell ref="C167:E167"/>
    <mergeCell ref="N168:X168"/>
    <mergeCell ref="N114:X119"/>
    <mergeCell ref="C122:E122"/>
    <mergeCell ref="N123:X123"/>
    <mergeCell ref="N94:X99"/>
    <mergeCell ref="C102:E102"/>
    <mergeCell ref="N103:X103"/>
    <mergeCell ref="N104:X109"/>
    <mergeCell ref="C112:E112"/>
    <mergeCell ref="N169:X174"/>
    <mergeCell ref="B2:J2"/>
    <mergeCell ref="N143:X143"/>
    <mergeCell ref="N144:X154"/>
    <mergeCell ref="C157:E157"/>
    <mergeCell ref="N158:X158"/>
    <mergeCell ref="N124:X129"/>
    <mergeCell ref="C132:E132"/>
    <mergeCell ref="N133:X133"/>
    <mergeCell ref="N134:X139"/>
    <mergeCell ref="C142:E142"/>
    <mergeCell ref="N113:X113"/>
    <mergeCell ref="N83:X83"/>
    <mergeCell ref="N84:X89"/>
    <mergeCell ref="C92:E92"/>
    <mergeCell ref="N93:X93"/>
    <mergeCell ref="C82:E82"/>
    <mergeCell ref="N47:X47"/>
    <mergeCell ref="N48:X58"/>
    <mergeCell ref="C62:E62"/>
    <mergeCell ref="N63:X63"/>
    <mergeCell ref="N64:X69"/>
    <mergeCell ref="C72:E72"/>
    <mergeCell ref="N73:X73"/>
    <mergeCell ref="N74:X79"/>
    <mergeCell ref="C46:E46"/>
    <mergeCell ref="C4:E4"/>
    <mergeCell ref="N5:X5"/>
    <mergeCell ref="N6:X16"/>
    <mergeCell ref="C20:E20"/>
    <mergeCell ref="N21:X21"/>
    <mergeCell ref="N22:X32"/>
    <mergeCell ref="C36:E36"/>
    <mergeCell ref="N37:X37"/>
    <mergeCell ref="N38:X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ColWidth="0" defaultRowHeight="14.25" zeroHeight="1" x14ac:dyDescent="0.2"/>
  <cols>
    <col min="1" max="1" width="38.875" style="114" customWidth="1"/>
    <col min="2" max="2" width="25.625" customWidth="1"/>
    <col min="3" max="3" width="23.625" customWidth="1"/>
    <col min="4" max="4" width="18.875" customWidth="1"/>
    <col min="5" max="5" width="23.375" customWidth="1"/>
    <col min="6" max="6" width="18.875" style="114" customWidth="1"/>
    <col min="7" max="7" width="32.75" customWidth="1"/>
    <col min="8" max="10" width="9" hidden="1"/>
    <col min="11" max="11" width="24.25" hidden="1"/>
    <col min="33" max="16384" width="9" hidden="1"/>
  </cols>
  <sheetData>
    <row r="1" spans="1:32" hidden="1" x14ac:dyDescent="0.2">
      <c r="A1" s="111"/>
      <c r="B1" s="1"/>
      <c r="C1" s="1"/>
      <c r="D1" s="1"/>
      <c r="E1" s="1"/>
      <c r="F1" s="127"/>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11"/>
      <c r="B2" s="1"/>
      <c r="C2" s="1"/>
      <c r="D2" s="1"/>
      <c r="E2" s="1"/>
      <c r="F2" s="127"/>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2"/>
      <c r="B3" s="172"/>
      <c r="C3" s="172"/>
      <c r="D3" s="172"/>
      <c r="E3" s="41"/>
      <c r="F3" s="110"/>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2"/>
      <c r="B4" s="172"/>
      <c r="C4" s="172"/>
      <c r="D4" s="172"/>
      <c r="E4" s="1"/>
      <c r="F4" s="127"/>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2"/>
      <c r="B5" s="172"/>
      <c r="C5" s="172"/>
      <c r="D5" s="172"/>
      <c r="E5" s="1"/>
      <c r="F5" s="127"/>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2"/>
      <c r="B6" s="172"/>
      <c r="C6" s="172"/>
      <c r="D6" s="172"/>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12"/>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12"/>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13" t="s">
        <v>42</v>
      </c>
      <c r="B9" s="20"/>
      <c r="C9" s="21" t="s">
        <v>19</v>
      </c>
      <c r="D9" s="21" t="s">
        <v>152</v>
      </c>
      <c r="E9" s="82" t="s">
        <v>151</v>
      </c>
      <c r="F9" s="107" t="s">
        <v>148</v>
      </c>
      <c r="G9" s="108"/>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13">
        <v>9113</v>
      </c>
      <c r="B10" s="20"/>
      <c r="C10" s="22" t="s">
        <v>49</v>
      </c>
      <c r="D10" s="80" t="s">
        <v>53</v>
      </c>
      <c r="E10" s="80" t="s">
        <v>95</v>
      </c>
      <c r="F10" s="109"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13">
        <v>9303</v>
      </c>
      <c r="B11" s="20"/>
      <c r="C11" s="22" t="s">
        <v>50</v>
      </c>
      <c r="D11" s="21" t="s">
        <v>54</v>
      </c>
      <c r="E11" s="80" t="s">
        <v>87</v>
      </c>
      <c r="F11" s="82"/>
      <c r="G11" s="82"/>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14"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13" t="s">
        <v>42</v>
      </c>
      <c r="B13" s="20"/>
      <c r="C13" s="21" t="s">
        <v>19</v>
      </c>
      <c r="D13" s="21" t="s">
        <v>138</v>
      </c>
      <c r="E13" s="82" t="s">
        <v>139</v>
      </c>
      <c r="F13" s="101" t="s">
        <v>145</v>
      </c>
      <c r="G13" s="101"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13">
        <v>9420</v>
      </c>
      <c r="B14" s="20"/>
      <c r="C14" s="22" t="s">
        <v>51</v>
      </c>
      <c r="D14" s="21" t="s">
        <v>135</v>
      </c>
      <c r="E14" s="21" t="s">
        <v>129</v>
      </c>
      <c r="F14" s="100" t="s">
        <v>137</v>
      </c>
      <c r="G14" s="100"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15"/>
      <c r="B15" s="102"/>
      <c r="C15" s="103"/>
      <c r="D15" s="104"/>
      <c r="E15" s="104"/>
      <c r="F15" s="105"/>
      <c r="G15" s="105"/>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2" t="s">
        <v>158</v>
      </c>
      <c r="B16" s="172"/>
      <c r="C16" s="172"/>
      <c r="D16" s="172"/>
      <c r="E16" s="172"/>
      <c r="F16" s="172"/>
      <c r="G16" s="41"/>
      <c r="H16" s="41"/>
      <c r="I16" s="41"/>
      <c r="K16" s="19"/>
    </row>
    <row r="17" spans="1:6" x14ac:dyDescent="0.2"/>
    <row r="18" spans="1:6" ht="20.45" customHeight="1" x14ac:dyDescent="0.2">
      <c r="A18" s="116" t="s">
        <v>131</v>
      </c>
      <c r="B18" s="89"/>
      <c r="C18" s="90"/>
      <c r="D18" s="90"/>
      <c r="E18" s="90"/>
      <c r="F18" s="128"/>
    </row>
    <row r="19" spans="1:6" ht="20.45" hidden="1" customHeight="1" x14ac:dyDescent="0.2">
      <c r="A19" s="116"/>
      <c r="B19" s="89"/>
      <c r="C19" s="90"/>
      <c r="D19" s="90"/>
      <c r="E19" s="90"/>
      <c r="F19" s="128"/>
    </row>
    <row r="20" spans="1:6" ht="20.45" hidden="1" customHeight="1" thickBot="1" x14ac:dyDescent="0.25">
      <c r="A20" s="116" t="s">
        <v>134</v>
      </c>
      <c r="B20" s="89"/>
      <c r="C20" s="90"/>
      <c r="D20" s="90"/>
      <c r="E20" s="90"/>
      <c r="F20" s="128"/>
    </row>
    <row r="21" spans="1:6" ht="22.15" hidden="1" customHeight="1" thickBot="1" x14ac:dyDescent="0.25">
      <c r="A21" s="113" t="s">
        <v>52</v>
      </c>
      <c r="B21" s="82" t="s">
        <v>144</v>
      </c>
      <c r="C21" s="81" t="s">
        <v>112</v>
      </c>
      <c r="E21" s="90"/>
      <c r="F21" s="128"/>
    </row>
    <row r="22" spans="1:6" ht="148.9" hidden="1" customHeight="1" thickBot="1" x14ac:dyDescent="0.25">
      <c r="A22" s="113" t="s">
        <v>140</v>
      </c>
      <c r="B22" s="80" t="s">
        <v>141</v>
      </c>
      <c r="C22" s="83">
        <v>1.5E-3</v>
      </c>
      <c r="E22" s="90"/>
      <c r="F22" s="128"/>
    </row>
    <row r="23" spans="1:6" ht="22.15" hidden="1" customHeight="1" thickBot="1" x14ac:dyDescent="0.25">
      <c r="A23" s="113"/>
      <c r="B23" s="82"/>
      <c r="C23" s="81"/>
      <c r="E23" s="90"/>
      <c r="F23" s="128"/>
    </row>
    <row r="24" spans="1:6" ht="20.45" hidden="1" customHeight="1" thickBot="1" x14ac:dyDescent="0.25">
      <c r="A24" s="116" t="s">
        <v>136</v>
      </c>
      <c r="B24" s="89"/>
      <c r="C24" s="90"/>
      <c r="D24" s="90"/>
      <c r="E24" s="90"/>
      <c r="F24" s="128"/>
    </row>
    <row r="25" spans="1:6" ht="20.45" customHeight="1" x14ac:dyDescent="0.2">
      <c r="A25" s="116"/>
      <c r="B25" s="89"/>
      <c r="C25" s="90"/>
      <c r="D25" s="90"/>
      <c r="E25" s="90"/>
      <c r="F25" s="128"/>
    </row>
    <row r="26" spans="1:6" ht="53.45" customHeight="1" thickBot="1" x14ac:dyDescent="0.25">
      <c r="A26" s="281" t="s">
        <v>2</v>
      </c>
      <c r="B26" s="282" t="s">
        <v>226</v>
      </c>
      <c r="C26" s="282" t="s">
        <v>231</v>
      </c>
      <c r="D26" s="283" t="s">
        <v>3</v>
      </c>
      <c r="E26" s="284" t="s">
        <v>125</v>
      </c>
      <c r="F26" s="285" t="s">
        <v>4</v>
      </c>
    </row>
    <row r="27" spans="1:6" ht="39.6" customHeight="1" x14ac:dyDescent="0.2">
      <c r="A27" s="270" t="s">
        <v>5</v>
      </c>
      <c r="B27" s="166">
        <v>0.3347</v>
      </c>
      <c r="C27" s="166">
        <v>0.35</v>
      </c>
      <c r="D27" s="91" t="s">
        <v>6</v>
      </c>
      <c r="E27" s="92" t="s">
        <v>133</v>
      </c>
      <c r="F27" s="277" t="s">
        <v>73</v>
      </c>
    </row>
    <row r="28" spans="1:6" ht="26.45" customHeight="1" x14ac:dyDescent="0.2">
      <c r="A28" s="271" t="s">
        <v>7</v>
      </c>
      <c r="B28" s="166">
        <v>0.31269999999999998</v>
      </c>
      <c r="C28" s="166">
        <v>0.35</v>
      </c>
      <c r="D28" s="93" t="s">
        <v>8</v>
      </c>
      <c r="E28" s="94" t="s">
        <v>232</v>
      </c>
      <c r="F28" s="278" t="s">
        <v>74</v>
      </c>
    </row>
    <row r="29" spans="1:6" ht="38.25" x14ac:dyDescent="0.2">
      <c r="A29" s="272" t="s">
        <v>9</v>
      </c>
      <c r="B29" s="166">
        <v>0.24690000000000001</v>
      </c>
      <c r="C29" s="166">
        <v>0.24</v>
      </c>
      <c r="D29" s="165" t="s">
        <v>8</v>
      </c>
      <c r="E29" s="164" t="s">
        <v>83</v>
      </c>
      <c r="F29" s="279" t="s">
        <v>130</v>
      </c>
    </row>
    <row r="30" spans="1:6" ht="15.6" customHeight="1" x14ac:dyDescent="0.2">
      <c r="A30" s="286" t="s">
        <v>236</v>
      </c>
      <c r="B30" s="287" t="s">
        <v>236</v>
      </c>
      <c r="C30" s="287" t="s">
        <v>236</v>
      </c>
      <c r="D30" s="288" t="s">
        <v>236</v>
      </c>
      <c r="E30" s="289" t="s">
        <v>236</v>
      </c>
      <c r="F30" s="290" t="s">
        <v>236</v>
      </c>
    </row>
    <row r="31" spans="1:6" ht="21.6" customHeight="1" x14ac:dyDescent="0.2">
      <c r="A31" s="273" t="s">
        <v>60</v>
      </c>
      <c r="B31" s="291" t="s">
        <v>236</v>
      </c>
      <c r="C31" s="291" t="s">
        <v>236</v>
      </c>
      <c r="D31" s="292" t="s">
        <v>236</v>
      </c>
      <c r="E31" s="293" t="s">
        <v>236</v>
      </c>
      <c r="F31" s="294" t="s">
        <v>236</v>
      </c>
    </row>
    <row r="32" spans="1:6" ht="31.5" customHeight="1" x14ac:dyDescent="0.2">
      <c r="A32" s="272" t="s">
        <v>67</v>
      </c>
      <c r="B32" s="166">
        <v>0</v>
      </c>
      <c r="C32" s="166">
        <v>0.05</v>
      </c>
      <c r="D32" s="165" t="s">
        <v>6</v>
      </c>
      <c r="E32" s="164" t="s">
        <v>72</v>
      </c>
      <c r="F32" s="279" t="s">
        <v>76</v>
      </c>
    </row>
    <row r="33" spans="1:6" x14ac:dyDescent="0.2">
      <c r="A33" s="271" t="s">
        <v>68</v>
      </c>
      <c r="B33" s="123">
        <v>0</v>
      </c>
      <c r="C33" s="123">
        <v>0.05</v>
      </c>
      <c r="D33" s="93" t="s">
        <v>6</v>
      </c>
      <c r="E33" s="94" t="s">
        <v>72</v>
      </c>
      <c r="F33" s="278" t="s">
        <v>77</v>
      </c>
    </row>
    <row r="34" spans="1:6" ht="26.45" customHeight="1" x14ac:dyDescent="0.2">
      <c r="A34" s="271" t="s">
        <v>69</v>
      </c>
      <c r="B34" s="123">
        <v>0</v>
      </c>
      <c r="C34" s="123">
        <v>0.05</v>
      </c>
      <c r="D34" s="93" t="s">
        <v>6</v>
      </c>
      <c r="E34" s="94" t="s">
        <v>72</v>
      </c>
      <c r="F34" s="278" t="s">
        <v>78</v>
      </c>
    </row>
    <row r="35" spans="1:6" ht="26.45" customHeight="1" x14ac:dyDescent="0.2">
      <c r="A35" s="271" t="s">
        <v>70</v>
      </c>
      <c r="B35" s="123">
        <v>0.15440000000000001</v>
      </c>
      <c r="C35" s="123">
        <v>0.15</v>
      </c>
      <c r="D35" s="93" t="s">
        <v>6</v>
      </c>
      <c r="E35" s="94" t="s">
        <v>126</v>
      </c>
      <c r="F35" s="278" t="s">
        <v>78</v>
      </c>
    </row>
    <row r="36" spans="1:6" ht="15" thickBot="1" x14ac:dyDescent="0.25">
      <c r="A36" s="274" t="s">
        <v>71</v>
      </c>
      <c r="B36" s="124">
        <v>0</v>
      </c>
      <c r="C36" s="124">
        <v>0.05</v>
      </c>
      <c r="D36" s="95" t="s">
        <v>6</v>
      </c>
      <c r="E36" s="96" t="s">
        <v>72</v>
      </c>
      <c r="F36" s="295" t="s">
        <v>236</v>
      </c>
    </row>
    <row r="37" spans="1:6" ht="15" thickBot="1" x14ac:dyDescent="0.25">
      <c r="A37" s="275" t="s">
        <v>10</v>
      </c>
      <c r="B37" s="125">
        <f>SUM(B27:B36)</f>
        <v>1.0487</v>
      </c>
      <c r="C37" s="125">
        <f>SUM(C27:C36)</f>
        <v>1.29</v>
      </c>
      <c r="D37" s="296" t="s">
        <v>236</v>
      </c>
      <c r="E37" s="297" t="s">
        <v>236</v>
      </c>
      <c r="F37" s="298" t="s">
        <v>236</v>
      </c>
    </row>
    <row r="38" spans="1:6" ht="27" customHeight="1" thickBot="1" x14ac:dyDescent="0.25">
      <c r="A38" s="276" t="s">
        <v>11</v>
      </c>
      <c r="B38" s="126">
        <v>0.13150000000000001</v>
      </c>
      <c r="C38" s="126">
        <v>0.15</v>
      </c>
      <c r="D38" s="118" t="s">
        <v>8</v>
      </c>
      <c r="E38" s="119" t="s">
        <v>127</v>
      </c>
      <c r="F38" s="280" t="s">
        <v>79</v>
      </c>
    </row>
    <row r="39" spans="1:6" hidden="1" x14ac:dyDescent="0.2">
      <c r="A39" s="117" t="s">
        <v>128</v>
      </c>
      <c r="B39" s="18"/>
      <c r="C39" s="18"/>
      <c r="D39" s="18"/>
      <c r="E39" s="18"/>
      <c r="F39" s="19"/>
    </row>
    <row r="40" spans="1:6" x14ac:dyDescent="0.2">
      <c r="A40" s="56" t="s">
        <v>228</v>
      </c>
      <c r="B40" s="158">
        <v>2E-3</v>
      </c>
      <c r="C40" s="18"/>
      <c r="D40" s="18"/>
      <c r="E40" s="18"/>
      <c r="F40" s="19"/>
    </row>
    <row r="41" spans="1:6" x14ac:dyDescent="0.2"/>
    <row r="42" spans="1:6" ht="18" x14ac:dyDescent="0.2">
      <c r="A42" s="116" t="s">
        <v>132</v>
      </c>
      <c r="B42" s="89"/>
    </row>
    <row r="43" spans="1:6" ht="18" hidden="1" x14ac:dyDescent="0.2">
      <c r="A43" s="116"/>
      <c r="B43" s="89"/>
    </row>
    <row r="44" spans="1:6" ht="18" hidden="1" x14ac:dyDescent="0.2">
      <c r="A44" s="116" t="s">
        <v>134</v>
      </c>
      <c r="B44" s="89"/>
    </row>
    <row r="45" spans="1:6" hidden="1" x14ac:dyDescent="0.2">
      <c r="A45" s="113" t="s">
        <v>52</v>
      </c>
      <c r="B45" s="82"/>
      <c r="C45" s="82" t="s">
        <v>144</v>
      </c>
      <c r="D45" s="81" t="s">
        <v>112</v>
      </c>
    </row>
    <row r="46" spans="1:6" ht="171" hidden="1" x14ac:dyDescent="0.2">
      <c r="A46" s="113" t="s">
        <v>142</v>
      </c>
      <c r="B46" s="82"/>
      <c r="C46" s="80" t="s">
        <v>143</v>
      </c>
      <c r="D46" s="83">
        <v>1.5E-3</v>
      </c>
    </row>
    <row r="47" spans="1:6" hidden="1" x14ac:dyDescent="0.2"/>
    <row r="48" spans="1:6" ht="18" hidden="1" x14ac:dyDescent="0.2">
      <c r="A48" s="116" t="s">
        <v>136</v>
      </c>
      <c r="B48" s="89"/>
    </row>
    <row r="49" spans="1:6" x14ac:dyDescent="0.2">
      <c r="C49" s="90"/>
      <c r="D49" s="90"/>
      <c r="E49" s="90"/>
      <c r="F49" s="128"/>
    </row>
    <row r="50" spans="1:6" ht="15" thickBot="1" x14ac:dyDescent="0.25">
      <c r="A50" s="281" t="s">
        <v>2</v>
      </c>
      <c r="B50" s="282" t="s">
        <v>226</v>
      </c>
      <c r="C50" s="282" t="s">
        <v>231</v>
      </c>
      <c r="D50" s="283" t="s">
        <v>3</v>
      </c>
      <c r="E50" s="284" t="s">
        <v>125</v>
      </c>
      <c r="F50" s="285" t="s">
        <v>4</v>
      </c>
    </row>
    <row r="51" spans="1:6" x14ac:dyDescent="0.2">
      <c r="A51" s="270" t="s">
        <v>5</v>
      </c>
      <c r="B51" s="166">
        <v>0.28970000000000001</v>
      </c>
      <c r="C51" s="166">
        <v>0.3</v>
      </c>
      <c r="D51" s="91" t="s">
        <v>6</v>
      </c>
      <c r="E51" s="92" t="s">
        <v>110</v>
      </c>
      <c r="F51" s="277" t="s">
        <v>73</v>
      </c>
    </row>
    <row r="52" spans="1:6" x14ac:dyDescent="0.2">
      <c r="A52" s="271" t="s">
        <v>7</v>
      </c>
      <c r="B52" s="166">
        <v>0.2646</v>
      </c>
      <c r="C52" s="166">
        <v>0.25</v>
      </c>
      <c r="D52" s="93" t="s">
        <v>8</v>
      </c>
      <c r="E52" s="94" t="s">
        <v>84</v>
      </c>
      <c r="F52" s="278" t="s">
        <v>74</v>
      </c>
    </row>
    <row r="53" spans="1:6" ht="38.25" x14ac:dyDescent="0.2">
      <c r="A53" s="272" t="s">
        <v>9</v>
      </c>
      <c r="B53" s="166">
        <v>0.40970000000000001</v>
      </c>
      <c r="C53" s="166">
        <v>0.45</v>
      </c>
      <c r="D53" s="165" t="s">
        <v>8</v>
      </c>
      <c r="E53" s="164" t="s">
        <v>85</v>
      </c>
      <c r="F53" s="279" t="s">
        <v>130</v>
      </c>
    </row>
    <row r="54" spans="1:6" x14ac:dyDescent="0.2">
      <c r="A54" s="286" t="s">
        <v>236</v>
      </c>
      <c r="B54" s="287" t="s">
        <v>236</v>
      </c>
      <c r="C54" s="287" t="s">
        <v>236</v>
      </c>
      <c r="D54" s="288" t="s">
        <v>236</v>
      </c>
      <c r="E54" s="289" t="s">
        <v>236</v>
      </c>
      <c r="F54" s="290" t="s">
        <v>236</v>
      </c>
    </row>
    <row r="55" spans="1:6" x14ac:dyDescent="0.2">
      <c r="A55" s="273" t="s">
        <v>60</v>
      </c>
      <c r="B55" s="291" t="s">
        <v>236</v>
      </c>
      <c r="C55" s="291" t="s">
        <v>236</v>
      </c>
      <c r="D55" s="292" t="s">
        <v>236</v>
      </c>
      <c r="E55" s="293" t="s">
        <v>236</v>
      </c>
      <c r="F55" s="294" t="s">
        <v>236</v>
      </c>
    </row>
    <row r="56" spans="1:6" ht="38.25" x14ac:dyDescent="0.2">
      <c r="A56" s="272" t="s">
        <v>67</v>
      </c>
      <c r="B56" s="166">
        <v>0</v>
      </c>
      <c r="C56" s="166">
        <v>0.05</v>
      </c>
      <c r="D56" s="165" t="s">
        <v>6</v>
      </c>
      <c r="E56" s="164" t="s">
        <v>72</v>
      </c>
      <c r="F56" s="279" t="s">
        <v>76</v>
      </c>
    </row>
    <row r="57" spans="1:6" x14ac:dyDescent="0.2">
      <c r="A57" s="271" t="s">
        <v>68</v>
      </c>
      <c r="B57" s="123">
        <v>0</v>
      </c>
      <c r="C57" s="123">
        <v>0.05</v>
      </c>
      <c r="D57" s="93" t="s">
        <v>6</v>
      </c>
      <c r="E57" s="94" t="s">
        <v>72</v>
      </c>
      <c r="F57" s="278" t="s">
        <v>77</v>
      </c>
    </row>
    <row r="58" spans="1:6" x14ac:dyDescent="0.2">
      <c r="A58" s="271" t="s">
        <v>69</v>
      </c>
      <c r="B58" s="123">
        <v>0</v>
      </c>
      <c r="C58" s="123">
        <v>0.05</v>
      </c>
      <c r="D58" s="93" t="s">
        <v>6</v>
      </c>
      <c r="E58" s="94" t="s">
        <v>72</v>
      </c>
      <c r="F58" s="278" t="s">
        <v>78</v>
      </c>
    </row>
    <row r="59" spans="1:6" x14ac:dyDescent="0.2">
      <c r="A59" s="271" t="s">
        <v>70</v>
      </c>
      <c r="B59" s="123">
        <v>0.1328</v>
      </c>
      <c r="C59" s="123">
        <v>0.15</v>
      </c>
      <c r="D59" s="93" t="s">
        <v>6</v>
      </c>
      <c r="E59" s="94" t="s">
        <v>126</v>
      </c>
      <c r="F59" s="278" t="s">
        <v>78</v>
      </c>
    </row>
    <row r="60" spans="1:6" ht="15" thickBot="1" x14ac:dyDescent="0.25">
      <c r="A60" s="274" t="s">
        <v>71</v>
      </c>
      <c r="B60" s="124">
        <v>0</v>
      </c>
      <c r="C60" s="124">
        <v>0.05</v>
      </c>
      <c r="D60" s="95" t="s">
        <v>6</v>
      </c>
      <c r="E60" s="96" t="s">
        <v>72</v>
      </c>
      <c r="F60" s="295" t="s">
        <v>236</v>
      </c>
    </row>
    <row r="61" spans="1:6" ht="15" thickBot="1" x14ac:dyDescent="0.25">
      <c r="A61" s="275" t="s">
        <v>10</v>
      </c>
      <c r="B61" s="125">
        <f>SUM(B51:B60)</f>
        <v>1.0968</v>
      </c>
      <c r="C61" s="125">
        <v>1.0964</v>
      </c>
      <c r="D61" s="296" t="s">
        <v>236</v>
      </c>
      <c r="E61" s="97" t="s">
        <v>80</v>
      </c>
      <c r="F61" s="298" t="s">
        <v>236</v>
      </c>
    </row>
    <row r="62" spans="1:6" ht="15" thickBot="1" x14ac:dyDescent="0.25">
      <c r="A62" s="276" t="s">
        <v>11</v>
      </c>
      <c r="B62" s="126">
        <v>0.20580000000000001</v>
      </c>
      <c r="C62" s="124">
        <v>0.25</v>
      </c>
      <c r="D62" s="118" t="s">
        <v>8</v>
      </c>
      <c r="E62" s="119" t="s">
        <v>84</v>
      </c>
      <c r="F62" s="280" t="s">
        <v>79</v>
      </c>
    </row>
    <row r="63" spans="1:6" hidden="1" x14ac:dyDescent="0.2">
      <c r="A63" s="117" t="s">
        <v>128</v>
      </c>
      <c r="B63" s="18"/>
      <c r="C63" s="18"/>
      <c r="D63" s="18"/>
      <c r="E63" s="18"/>
      <c r="F63" s="19"/>
    </row>
    <row r="64" spans="1:6" x14ac:dyDescent="0.2">
      <c r="A64" s="56" t="s">
        <v>228</v>
      </c>
      <c r="B64" s="156">
        <v>2E-3</v>
      </c>
    </row>
    <row r="65" spans="1:7" x14ac:dyDescent="0.2"/>
    <row r="66" spans="1:7" ht="18" x14ac:dyDescent="0.2">
      <c r="C66" s="89"/>
      <c r="D66" s="90"/>
      <c r="E66" s="90"/>
      <c r="F66" s="128"/>
      <c r="G66" s="90"/>
    </row>
    <row r="67" spans="1:7" x14ac:dyDescent="0.2">
      <c r="C67" s="90"/>
      <c r="D67" s="90"/>
      <c r="E67" s="90"/>
      <c r="F67" s="128"/>
      <c r="G67" s="90"/>
    </row>
    <row r="68" spans="1:7" x14ac:dyDescent="0.2"/>
    <row r="69" spans="1:7" x14ac:dyDescent="0.2"/>
    <row r="70" spans="1:7" x14ac:dyDescent="0.2"/>
    <row r="71" spans="1:7" x14ac:dyDescent="0.2">
      <c r="A71" s="170" t="s">
        <v>55</v>
      </c>
      <c r="B71" s="170"/>
      <c r="C71" s="170"/>
      <c r="D71" s="170"/>
      <c r="E71" s="170"/>
    </row>
    <row r="72" spans="1:7" ht="13.9" customHeight="1" x14ac:dyDescent="0.2">
      <c r="A72" s="204" t="s">
        <v>56</v>
      </c>
      <c r="B72" s="204"/>
      <c r="C72" s="204"/>
      <c r="D72" s="204"/>
      <c r="E72" s="204"/>
    </row>
    <row r="10000" spans="52:52" hidden="1"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7_17_0_2024_18</dc:title>
  <dc:creator>Adi Cohen</dc:creator>
  <cp:lastModifiedBy>Artiom Zelensky</cp:lastModifiedBy>
  <cp:lastPrinted>2023-10-18T09:42:58Z</cp:lastPrinted>
  <dcterms:created xsi:type="dcterms:W3CDTF">2019-11-21T10:57:46Z</dcterms:created>
  <dcterms:modified xsi:type="dcterms:W3CDTF">2024-05-22T11:31:58Z</dcterms:modified>
  <dc:language>עברית</dc:language>
</cp:coreProperties>
</file>