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drawings/drawing4.xml" ContentType="application/vnd.openxmlformats-officedocument.drawing+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m_artiomz\Desktop\דחוף 2\"/>
    </mc:Choice>
  </mc:AlternateContent>
  <xr:revisionPtr revIDLastSave="0" documentId="13_ncr:1_{5AC06E4C-2DAA-48F7-ACB8-C399E860EB40}" xr6:coauthVersionLast="36" xr6:coauthVersionMax="47" xr10:uidLastSave="{00000000-0000-0000-0000-000000000000}"/>
  <bookViews>
    <workbookView xWindow="-105" yWindow="-105" windowWidth="23250" windowHeight="12570" xr2:uid="{00000000-000D-0000-FFFF-FFFF00000000}"/>
  </bookViews>
  <sheets>
    <sheet name="תוכן" sheetId="4" r:id="rId1"/>
    <sheet name="מסלולים מתמחים" sheetId="2" state="hidden" r:id="rId2"/>
    <sheet name="מסלולים כלליים" sheetId="1" r:id="rId3"/>
    <sheet name="מסלולים  מתמחים" sheetId="6" r:id="rId4"/>
    <sheet name="חיסכון לכל ילד"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3" i="6" l="1"/>
  <c r="G163" i="6"/>
  <c r="F15" i="6"/>
  <c r="G15" i="6"/>
  <c r="F31" i="6"/>
  <c r="G31" i="6"/>
  <c r="F68" i="6"/>
  <c r="G68" i="6"/>
  <c r="F78" i="6"/>
  <c r="G78" i="6"/>
  <c r="F88" i="6"/>
  <c r="G88" i="6"/>
  <c r="G98" i="6"/>
  <c r="F98" i="6"/>
  <c r="G108" i="6"/>
  <c r="F108" i="6"/>
  <c r="G138" i="6"/>
  <c r="F138" i="6"/>
  <c r="F173" i="6"/>
  <c r="G173" i="6"/>
  <c r="F153" i="6"/>
  <c r="G153" i="6"/>
  <c r="J29" i="6"/>
  <c r="I29" i="6"/>
  <c r="F75" i="1" l="1"/>
  <c r="F19" i="1"/>
  <c r="F37" i="1"/>
  <c r="F56" i="1" l="1"/>
  <c r="J174" i="6"/>
  <c r="I174" i="6"/>
  <c r="C173" i="6"/>
  <c r="J172" i="6"/>
  <c r="I172" i="6"/>
  <c r="J171" i="6"/>
  <c r="I171" i="6"/>
  <c r="J170" i="6"/>
  <c r="I170" i="6"/>
  <c r="J169" i="6"/>
  <c r="I169" i="6"/>
  <c r="J164" i="6"/>
  <c r="I164" i="6"/>
  <c r="C163" i="6"/>
  <c r="J162" i="6"/>
  <c r="I162" i="6"/>
  <c r="J161" i="6"/>
  <c r="I161" i="6"/>
  <c r="J160" i="6"/>
  <c r="I160" i="6"/>
  <c r="J154" i="6"/>
  <c r="I154" i="6"/>
  <c r="C153" i="6"/>
  <c r="J152" i="6"/>
  <c r="I152" i="6"/>
  <c r="J151" i="6"/>
  <c r="I151" i="6"/>
  <c r="J150" i="6"/>
  <c r="I150" i="6"/>
  <c r="J149" i="6"/>
  <c r="I149" i="6"/>
  <c r="J148" i="6"/>
  <c r="I148" i="6"/>
  <c r="J147" i="6"/>
  <c r="I147" i="6"/>
  <c r="J146" i="6"/>
  <c r="I146" i="6"/>
  <c r="J145" i="6"/>
  <c r="I145" i="6"/>
  <c r="J144" i="6"/>
  <c r="I144" i="6"/>
  <c r="E138" i="6"/>
  <c r="D138" i="6"/>
  <c r="C138" i="6"/>
  <c r="J137" i="6"/>
  <c r="I137" i="6"/>
  <c r="E128" i="6"/>
  <c r="D128" i="6"/>
  <c r="C128" i="6"/>
  <c r="J127" i="6"/>
  <c r="I127" i="6"/>
  <c r="J125" i="6"/>
  <c r="I125" i="6"/>
  <c r="E118" i="6"/>
  <c r="D118" i="6"/>
  <c r="C118" i="6"/>
  <c r="J117" i="6"/>
  <c r="I117" i="6"/>
  <c r="J115" i="6"/>
  <c r="I115" i="6"/>
  <c r="E108" i="6"/>
  <c r="D108" i="6"/>
  <c r="C108" i="6"/>
  <c r="J107" i="6"/>
  <c r="I107" i="6"/>
  <c r="J106" i="6"/>
  <c r="I106" i="6"/>
  <c r="J99" i="6"/>
  <c r="I99" i="6"/>
  <c r="C98" i="6"/>
  <c r="J97" i="6"/>
  <c r="I97" i="6"/>
  <c r="J96" i="6"/>
  <c r="I96" i="6"/>
  <c r="J95" i="6"/>
  <c r="I95" i="6"/>
  <c r="J94" i="6"/>
  <c r="I94" i="6"/>
  <c r="D88" i="6"/>
  <c r="C88" i="6"/>
  <c r="J87" i="6"/>
  <c r="I87" i="6"/>
  <c r="J86" i="6"/>
  <c r="I86" i="6"/>
  <c r="J85" i="6"/>
  <c r="I85" i="6"/>
  <c r="J84" i="6"/>
  <c r="I84" i="6"/>
  <c r="J79" i="6"/>
  <c r="I79" i="6"/>
  <c r="E78" i="6"/>
  <c r="D78" i="6"/>
  <c r="C78" i="6"/>
  <c r="J77" i="6"/>
  <c r="I77" i="6"/>
  <c r="J75" i="6"/>
  <c r="I75" i="6"/>
  <c r="J74" i="6"/>
  <c r="I74" i="6"/>
  <c r="E68" i="6"/>
  <c r="D68" i="6"/>
  <c r="C68" i="6"/>
  <c r="J67" i="6"/>
  <c r="I67" i="6"/>
  <c r="J64" i="6"/>
  <c r="I64" i="6"/>
  <c r="J58" i="6"/>
  <c r="I58" i="6"/>
  <c r="E57" i="6"/>
  <c r="D57" i="6"/>
  <c r="C57" i="6"/>
  <c r="J56" i="6"/>
  <c r="I56" i="6"/>
  <c r="J55" i="6"/>
  <c r="I55" i="6"/>
  <c r="J54" i="6"/>
  <c r="I54" i="6"/>
  <c r="J53" i="6"/>
  <c r="I53" i="6"/>
  <c r="J52" i="6"/>
  <c r="I52" i="6"/>
  <c r="J51" i="6"/>
  <c r="I51" i="6"/>
  <c r="J50" i="6"/>
  <c r="I50" i="6"/>
  <c r="J49" i="6"/>
  <c r="I49" i="6"/>
  <c r="J48" i="6"/>
  <c r="I48" i="6"/>
  <c r="J43" i="6"/>
  <c r="I43" i="6"/>
  <c r="C42" i="6"/>
  <c r="J41" i="6"/>
  <c r="I41" i="6"/>
  <c r="J40" i="6"/>
  <c r="I40" i="6"/>
  <c r="J39" i="6"/>
  <c r="I39" i="6"/>
  <c r="J38" i="6"/>
  <c r="I38" i="6"/>
  <c r="J32" i="6"/>
  <c r="I32" i="6"/>
  <c r="E31" i="6"/>
  <c r="D31" i="6"/>
  <c r="C31" i="6"/>
  <c r="J30" i="6"/>
  <c r="I30" i="6"/>
  <c r="J28" i="6"/>
  <c r="I28" i="6"/>
  <c r="J27" i="6"/>
  <c r="I27" i="6"/>
  <c r="J26" i="6"/>
  <c r="I26" i="6"/>
  <c r="J25" i="6"/>
  <c r="I25" i="6"/>
  <c r="J24" i="6"/>
  <c r="I24" i="6"/>
  <c r="J23" i="6"/>
  <c r="I23" i="6"/>
  <c r="J22" i="6"/>
  <c r="I22" i="6"/>
  <c r="J16" i="6"/>
  <c r="I16" i="6"/>
  <c r="E15" i="6"/>
  <c r="D15" i="6"/>
  <c r="C15" i="6"/>
  <c r="J14" i="6"/>
  <c r="I14" i="6"/>
  <c r="J13" i="6"/>
  <c r="I13" i="6"/>
  <c r="J12" i="6"/>
  <c r="I12" i="6"/>
  <c r="J11" i="6"/>
  <c r="I11" i="6"/>
  <c r="J10" i="6"/>
  <c r="I10" i="6"/>
  <c r="J9" i="6"/>
  <c r="I9" i="6"/>
  <c r="J8" i="6"/>
  <c r="I8" i="6"/>
  <c r="J7" i="6"/>
  <c r="I7" i="6"/>
  <c r="J6" i="6"/>
  <c r="I6" i="6"/>
  <c r="B61" i="5"/>
  <c r="B37" i="5"/>
  <c r="C37" i="5"/>
  <c r="C56" i="1" l="1"/>
  <c r="C75" i="1" l="1"/>
  <c r="C37" i="1"/>
  <c r="C19" i="1"/>
  <c r="D19" i="1" l="1"/>
  <c r="D56" i="1" l="1"/>
  <c r="D75" i="1"/>
  <c r="D37" i="1"/>
  <c r="B75" i="1" l="1"/>
  <c r="B56" i="1"/>
  <c r="B37" i="1"/>
  <c r="B19" i="1" l="1"/>
  <c r="E75" i="1"/>
  <c r="E56" i="1"/>
  <c r="E37" i="1"/>
  <c r="E19" i="1"/>
</calcChain>
</file>

<file path=xl/sharedStrings.xml><?xml version="1.0" encoding="utf-8"?>
<sst xmlns="http://schemas.openxmlformats.org/spreadsheetml/2006/main" count="1242" uniqueCount="239">
  <si>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</si>
  <si>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</si>
  <si>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</si>
  <si>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</si>
  <si>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</si>
  <si>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</si>
  <si>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</si>
  <si>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</si>
  <si>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</si>
  <si>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</si>
  <si>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</si>
  <si>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</si>
  <si>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</si>
  <si>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</si>
  <si>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</si>
  <si>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</si>
  <si>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</si>
  <si>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</si>
  <si>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</si>
  <si>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</si>
  <si>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</si>
  <si>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</si>
  <si>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</si>
  <si>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</si>
  <si>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</si>
  <si>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</si>
  <si>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</si>
  <si>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</si>
  <si>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</si>
  <si>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</si>
  <si>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</si>
  <si>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</si>
  <si>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</si>
  <si>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</si>
  <si>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</si>
  <si>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</si>
  <si>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</si>
  <si>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</si>
  <si>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</si>
  <si>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</si>
  <si>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</si>
  <si>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</si>
  <si>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</si>
  <si>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</si>
  <si>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</si>
  <si>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</si>
  <si>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</si>
  <si>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</si>
  <si>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</si>
  <si>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</si>
  <si>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</si>
  <si>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</si>
  <si>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</si>
  <si>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</si>
  <si>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</si>
  <si>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</si>
  <si>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</si>
  <si>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</si>
  <si>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</si>
  <si>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</si>
  <si>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</si>
  <si>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</si>
  <si>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</si>
  <si>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</si>
  <si>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</si>
  <si>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</si>
  <si>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</si>
  <si>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</si>
  <si>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</si>
  <si>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</si>
  <si>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</si>
  <si>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</si>
  <si>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</si>
  <si>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</si>
  <si>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</si>
  <si>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</si>
  <si>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</si>
  <si>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</si>
  <si>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</si>
  <si>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</si>
  <si>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t>
  </si>
  <si>
    <t xml:space="preserve"> 
30% - מדד מניות כללי
70% - MSCI WORLD מדד
</t>
  </si>
  <si>
    <t xml:space="preserve">מדד מניות כללי - 7.5%
17.5% - MSCI WORLD מדד
מדד אג"ח כללי - 75%
</t>
  </si>
  <si>
    <t>18%-30%</t>
  </si>
  <si>
    <t>19%-31%</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</si>
  <si>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</si>
  <si>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</si>
  <si>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</si>
  <si>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</si>
  <si>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</si>
  <si>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</si>
  <si>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</si>
  <si>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</si>
  <si>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</si>
  <si>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</si>
  <si>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</si>
  <si>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</si>
  <si>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</si>
  <si>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</si>
  <si>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</si>
  <si>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</si>
  <si>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</si>
  <si>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</si>
  <si>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</si>
  <si>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</si>
  <si>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</si>
  <si>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2%-12%</t>
  </si>
  <si>
    <t>פקדונות  מעל 3 חודשים</t>
  </si>
  <si>
    <t>פרסום מדיניות השקעה החל ממרץ 2023</t>
  </si>
  <si>
    <t>5%-15%</t>
  </si>
  <si>
    <t>25%-35%</t>
  </si>
  <si>
    <r>
      <t xml:space="preserve">45% - </t>
    </r>
    <r>
      <rPr>
        <sz val="11"/>
        <rFont val="Tahoma"/>
        <family val="2"/>
      </rPr>
      <t>מדד ת"א 125</t>
    </r>
    <r>
      <rPr>
        <sz val="11"/>
        <color theme="1"/>
        <rFont val="Tahoma"/>
        <family val="2"/>
      </rPr>
      <t xml:space="preserve">
35% - תל בונד 20
20% - מדד שקליות ממשלתיות</t>
    </r>
  </si>
  <si>
    <t>מגבלת עמלת ניהול חיצוני לשנת 2023</t>
  </si>
  <si>
    <t>מגבלת עמלת ניהול חיצוני</t>
  </si>
  <si>
    <t>תגמולים  (50-60 מ.ה 12533): 0.29%, השתלמות כללי (מ.ה 12535)- 0.25%</t>
  </si>
  <si>
    <t>גמל - 12531 : 0.25%
קה"ש - 12536: 0.22%
גמל"ש - 12537: 0.20%</t>
  </si>
  <si>
    <t>גמל - 12957: 0.26%
קה"ש - 12956: 0.20%
גמל"ש - 12955: 0.20%</t>
  </si>
  <si>
    <t>גמל 9452- 0.15%
קה"ש 9451- 0.10%
גמל"ש 7958- 0.10%</t>
  </si>
  <si>
    <t xml:space="preserve">גמל 9677- 0.15%
קה"ש 9676- 0.10%
</t>
  </si>
  <si>
    <t>אג"ח</t>
  </si>
  <si>
    <t>נכסי המסלול יהיו חשופים לנכסים בארץ ובחו"ל: אג"ח סחירות ושאינן סחירות, ני"ע מסחריים, הלוואות שאינן סחירות, אג"ח להמרה ופיקדונות, בשיעור חשיפה שלא יפחת מ-75% ולא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השקעות.</t>
  </si>
  <si>
    <t xml:space="preserve"> 
30% -מדד תל גוב
70% - מדד קונצרני כללי
</t>
  </si>
  <si>
    <t>גמל - 14881
קה"ש - 14483
גמל"ש - 14482</t>
  </si>
  <si>
    <t>16%-28%</t>
  </si>
  <si>
    <r>
      <rPr>
        <b/>
        <sz val="11"/>
        <color rgb="FFFF0000"/>
        <rFont val="Tahoma"/>
        <family val="2"/>
      </rPr>
      <t xml:space="preserve">מניות	</t>
    </r>
    <r>
      <rPr>
        <sz val="11"/>
        <color rgb="FFFF0000"/>
        <rFont val="Tahoma"/>
        <family val="2"/>
      </rPr>
      <t xml:space="preserve">
מדד MSCI WORLD	39.50%
מדד ת"א 125	0.50%
</t>
    </r>
    <r>
      <rPr>
        <b/>
        <sz val="11"/>
        <color rgb="FFFF0000"/>
        <rFont val="Tahoma"/>
        <family val="2"/>
      </rPr>
      <t xml:space="preserve">אגח קונצרני	</t>
    </r>
    <r>
      <rPr>
        <sz val="11"/>
        <color rgb="FFFF0000"/>
        <rFont val="Tahoma"/>
        <family val="2"/>
      </rPr>
      <t xml:space="preserve">
IBOXIG	28.00%
IBOXHY	11.60%
מדד קונצרני כללי	0.40%
</t>
    </r>
    <r>
      <rPr>
        <b/>
        <sz val="11"/>
        <color rgb="FFFF0000"/>
        <rFont val="Tahoma"/>
        <family val="2"/>
      </rPr>
      <t xml:space="preserve">אג"ח ממשלתי	</t>
    </r>
    <r>
      <rPr>
        <sz val="11"/>
        <color rgb="FFFF0000"/>
        <rFont val="Tahoma"/>
        <family val="2"/>
      </rPr>
      <t xml:space="preserve">
US treasury index	39.70%
ממשלתי כללי	0.30%</t>
    </r>
  </si>
  <si>
    <t>גבולות שיעור החשיפה הצפוייה</t>
  </si>
  <si>
    <t>10%-20%</t>
  </si>
  <si>
    <t>9%-21%</t>
  </si>
  <si>
    <t>מגבלת עמלת ניהול חיצוני לשנת 2023                   0.15%</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</si>
  <si>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</si>
  <si>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30% - מדד מניות כללי
70% - מדד MSCI WORLD</t>
  </si>
  <si>
    <t>סיכון מועט (9421)</t>
  </si>
  <si>
    <t>סיכון בינוני (9414)</t>
  </si>
  <si>
    <t>30%-40%</t>
  </si>
  <si>
    <t>עד ליום 23.10.23</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</si>
  <si>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</si>
  <si>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החל מיום 24.10.23</t>
  </si>
  <si>
    <t>33-37% - מדד ת"א 35
13-17% תל בונד 60
13-17% מדד אג"ח ממשלתי בריבית קבועה
33-37% s&amp;p500</t>
  </si>
  <si>
    <t>מדיניות השקעות עד ליום 23.10.23</t>
  </si>
  <si>
    <t>מדיניות השקעות החל מיום 24.10.23</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</si>
  <si>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</si>
  <si>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8-12% - מדד ת"א 35
38-42% תל בונד 60
38-42% מדד אג"ח ממשלתי בריבית קבועה
8-12% s&amp;p500</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</si>
  <si>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</si>
  <si>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18-22% - מדד ת"א 35
28-32% תל בונד 60
28-32% מדד אג"ח ממשלתי בריבית קבועה
18-22% s&amp;p500</t>
  </si>
  <si>
    <t>*מדיניות</t>
  </si>
  <si>
    <t>*מדיניות - עד ליום 23.10.23</t>
  </si>
  <si>
    <t>*מדיניות - החל מיום  24.10.23</t>
  </si>
  <si>
    <t>17%-29%</t>
  </si>
  <si>
    <t>*מדיניות - החל מיום  05.12.23</t>
  </si>
  <si>
    <t>30% מדד ממשלתי 
15% מדד קונצרני כללי
25% מדד תא 125
60% MSCI WORLD</t>
  </si>
  <si>
    <t>התשואה במסלול מוגבלת בכך שההשקעות בו כפופות לכללי ההלכה היהודית.</t>
  </si>
  <si>
    <t>*מדיניות עד ליום 04.12.23</t>
  </si>
  <si>
    <t>מדיניות השקעות עד ליום 04.12.23</t>
  </si>
  <si>
    <t>20%-30%</t>
  </si>
  <si>
    <t>שיעור חשיפה  22.11.2023 צפוי</t>
  </si>
  <si>
    <t>שיעור חשיפה  07.12.2023 צפוי</t>
  </si>
  <si>
    <t>מדיניות השקעה 2024
מסלולים כלליים | אלפא מור תגמולים, מור השתלמות, מור גמל להשקעה</t>
  </si>
  <si>
    <t>שיעור החשיפה צפוי 2024</t>
  </si>
  <si>
    <t>מדיניות השקעה 2024
מסלולים כלליים | מור חיסכון לכל ילד</t>
  </si>
  <si>
    <t>19%-29%</t>
  </si>
  <si>
    <t>מדיניות מסלולים מתמחים - גמל</t>
  </si>
  <si>
    <t>אפיק השקעה</t>
  </si>
  <si>
    <t>אלפא מור תגמולים – מניות</t>
  </si>
  <si>
    <t>מור השתלמות – מניות</t>
  </si>
  <si>
    <t>מור קופת גמל להשקעה – מניות</t>
  </si>
  <si>
    <t xml:space="preserve">	שיעור חשיפה צפוי לשנת 2024</t>
  </si>
  <si>
    <t xml:space="preserve">	טווח סטייה</t>
  </si>
  <si>
    <t xml:space="preserve">	גבולות שיעור החשיפה הצפויה</t>
  </si>
  <si>
    <t xml:space="preserve">	מדד ייחוס</t>
  </si>
  <si>
    <t>מדיניות תקנונית</t>
  </si>
  <si>
    <t xml:space="preserve">	מניות (תעודות סל, אופציות, קרנות נאמנות)</t>
  </si>
  <si>
    <t xml:space="preserve">	6%-/+</t>
  </si>
  <si>
    <t xml:space="preserve">	אג"ח ממשלתי</t>
  </si>
  <si>
    <t xml:space="preserve">	5%-/+</t>
  </si>
  <si>
    <t xml:space="preserve">	אג"ח קונצרני (קרנות נאמנות, תעודות סל)</t>
  </si>
  <si>
    <t xml:space="preserve">	סה"כ</t>
  </si>
  <si>
    <t xml:space="preserve">	חשיפה למט"ח</t>
  </si>
  <si>
    <t>אלפא מור תגמולים - אג"ח עד 25% במניות</t>
  </si>
  <si>
    <t>מור השתלמות - אג"ח עד 25% במניות</t>
  </si>
  <si>
    <t>מור קופת גמל להשקעה- אג"ח עד 25% במניות</t>
  </si>
  <si>
    <t>אלפא מור תגמולים - משולב סחיר</t>
  </si>
  <si>
    <t>1% - מדד מניות כללי
99% - מדד MSCI WORLD</t>
  </si>
  <si>
    <t>נכסי המסלול יהיו חשופים לתמהיל של מניות, אג"ח קונצרני ואג"ח ממשלתי, בארץ ובחו"ל, בשיעור חשיפה שלא יפחת מ-75% ולא יעלה על 120% 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</si>
  <si>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US treasury index	- 99%
ממשלתי כללי	- 1%</t>
  </si>
  <si>
    <t>IBOXIG	- 70%
IBOXHY	- 29%
מדד קונצרני כללי	- 1%</t>
  </si>
  <si>
    <t>אלפא מור תגמולים - אג"ח</t>
  </si>
  <si>
    <t>מור קרן השתלמות אג"ח</t>
  </si>
  <si>
    <t>מור גמל להשקעה - אג"ח</t>
  </si>
  <si>
    <t>מניות תל אביב 35</t>
  </si>
  <si>
    <t>אלפא מור תגמולים – מניות תל אביב 35</t>
  </si>
  <si>
    <t>מור השתלמות – מניות תל אביב 35</t>
  </si>
  <si>
    <t>מור קופת גמל להשקעה – מניות תל אביב 35</t>
  </si>
  <si>
    <t>מניות בארה"ב עוקב מדד S&amp;P 500</t>
  </si>
  <si>
    <t>אלפא מור תגמולים – מניות בארה"ב עוקב מדד S&amp;P 500</t>
  </si>
  <si>
    <t>מור השתלמות – מניות בארה"ב עוקב מדד S&amp;P 500</t>
  </si>
  <si>
    <t>מור קופת גמל להשקעה –מניות בארה"ב עוקב מדד S&amp;P 500</t>
  </si>
  <si>
    <t>אלפא מור תגמולים – מעורב מחקה מדדים</t>
  </si>
  <si>
    <t>מור השתלמות – מעורב מחקה מדדים</t>
  </si>
  <si>
    <t xml:space="preserve"> מדד ת"א 125</t>
  </si>
  <si>
    <t>מדד אג"ח ממשלתי שקלי</t>
  </si>
  <si>
    <t>מדד  תל בונד 20</t>
  </si>
  <si>
    <t>אלפא מור תגמולים – עוקב מדדים גמיש</t>
  </si>
  <si>
    <t>30% - מדד ת"א 125
70% - מדד MSCI WORLD</t>
  </si>
  <si>
    <t>נכסי המסלול, בשיעור שלא יפחת מ-75% 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 חודשים ממועד הפקדתם, לצורך טיפול בביטחונות בגין נגזרים, הפקדות, משיכות והעברות כספים, יעקבו אחר מדדים שונים [העונים על התנאים המנויים בסעיף 6 בפרק 4, חלק 2, שער 5 בחוזר המאוחד שכותרתו ניהול נכסי השקעה] בכפוף להוראות הדין. עקיבה אחר מדדים כאמור עשויה להיות חשופה לסיכוני מטבע</t>
  </si>
  <si>
    <t>מדד ממשלתי צמוד  -  50%
מדד ממשלתי שקלי  -  50%</t>
  </si>
  <si>
    <t>תל בונד 20</t>
  </si>
  <si>
    <t>אלפא מור תגמולים – תל בונד 20</t>
  </si>
  <si>
    <t>מור השתלמות – תל בונד 20</t>
  </si>
  <si>
    <t>מור קופת גמל להשקעה – תל בונד 20</t>
  </si>
  <si>
    <t>מדד תל בונד 20</t>
  </si>
  <si>
    <t>שקליות ריבית קבועה ממשלתיות</t>
  </si>
  <si>
    <t>אלפא מור תגמולים – שקליות ריבית קבועה ממשלתיות</t>
  </si>
  <si>
    <t>מור השתלמות – שקליות ריבית קבועה ממשלתיות</t>
  </si>
  <si>
    <t>מור קופת גמל להשקעה – שקליות ריבית קבועה ממשלתיות</t>
  </si>
  <si>
    <t>מדד אג"ח ממשלתי לא צמוד בריבית קבועה</t>
  </si>
  <si>
    <t>מדדיות ממשלתיות</t>
  </si>
  <si>
    <t>אלפא מור תגמולים – מדדיות ממשלתיות</t>
  </si>
  <si>
    <t>מור השתלמות – מדדיות ממשלתיות</t>
  </si>
  <si>
    <t>מור קופת גמל להשקעה – מדדיות ממשלתיות</t>
  </si>
  <si>
    <t>מזומן</t>
  </si>
  <si>
    <t>מור חיסכון לכל ילד – סיכון מוגבר</t>
  </si>
  <si>
    <t>מור חיסכון לכל ילד – מסלול הלכה</t>
  </si>
  <si>
    <t>מור חיסכון לכל ילד – מסלול שריעה</t>
  </si>
  <si>
    <t>MSCI Islamic Index</t>
  </si>
  <si>
    <t>DJSUKUK Index</t>
  </si>
  <si>
    <t>מדיניות השקעה 2024</t>
  </si>
  <si>
    <t>שיעור החשיפה בפועל 31.12.2023</t>
  </si>
  <si>
    <t xml:space="preserve">	שיעור החשיפה ליום 31.12.23 </t>
  </si>
  <si>
    <t>מגבלת עמלת ניהול חיצוני לשנת 2024</t>
  </si>
  <si>
    <t>12533 - 0.24%</t>
  </si>
  <si>
    <t>12535 - 0.23%</t>
  </si>
  <si>
    <t>שיעור החשיפה צפוי מ30.01.24</t>
  </si>
  <si>
    <t>29%-41%</t>
  </si>
  <si>
    <t>22%-34%</t>
  </si>
  <si>
    <t>שיעור החשיפה צפוי 26.03.24</t>
  </si>
  <si>
    <t>שיעור החשיפה צפוי 13.02.24</t>
  </si>
  <si>
    <t>ריק במקור</t>
  </si>
  <si>
    <t>ריק במקור2</t>
  </si>
  <si>
    <t>ריק במקור3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</si>
</sst>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0.0%"/>
    <numFmt numFmtId="166" formatCode=";;;"/>
  </numFmts>
  <fonts count="31" x14ac:knownFonts="1">
    <font>
      <sz val="11"/>
      <color theme="1"/>
      <name val="Arial"/>
      <family val="2"/>
      <charset val="177"/>
      <scheme val="minor"/>
    </font>
    <font>
      <sz val="11"/>
      <color theme="1"/>
      <name val="Arial"/>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Arial"/>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Arial"/>
      <family val="2"/>
      <charset val="177"/>
      <scheme val="minor"/>
    </font>
    <font>
      <b/>
      <sz val="11"/>
      <color theme="1"/>
      <name val="Arial"/>
      <family val="2"/>
      <scheme val="minor"/>
    </font>
    <font>
      <u/>
      <sz val="11"/>
      <color theme="0"/>
      <name val="Tahoma"/>
      <family val="2"/>
    </font>
    <font>
      <b/>
      <sz val="11"/>
      <color rgb="FF1A326B"/>
      <name val="Tahoma"/>
      <family val="2"/>
    </font>
    <font>
      <b/>
      <sz val="11"/>
      <color rgb="FFFF0000"/>
      <name val="Tahoma"/>
      <family val="2"/>
    </font>
    <font>
      <b/>
      <sz val="11"/>
      <color rgb="FFFF0000"/>
      <name val="Arial"/>
      <family val="2"/>
      <scheme val="minor"/>
    </font>
    <font>
      <sz val="11"/>
      <color rgb="FFFF0000"/>
      <name val="Tahoma"/>
      <family val="2"/>
    </font>
    <font>
      <b/>
      <sz val="11"/>
      <color theme="4" tint="-0.499984740745262"/>
      <name val="Tahoma"/>
      <family val="2"/>
    </font>
    <font>
      <b/>
      <u/>
      <sz val="14"/>
      <color theme="1"/>
      <name val="Arial"/>
      <family val="2"/>
      <scheme val="minor"/>
    </font>
    <font>
      <sz val="10"/>
      <color theme="1"/>
      <name val="Arial"/>
      <family val="2"/>
      <scheme val="minor"/>
    </font>
    <font>
      <sz val="10"/>
      <color rgb="FFFFFFFF"/>
      <name val="Arial"/>
      <family val="2"/>
      <scheme val="minor"/>
    </font>
    <font>
      <sz val="10"/>
      <color rgb="FF1A326B"/>
      <name val="Arial"/>
      <family val="2"/>
      <scheme val="minor"/>
    </font>
    <font>
      <b/>
      <sz val="10"/>
      <color rgb="FF1A326B"/>
      <name val="Arial"/>
      <family val="2"/>
      <scheme val="minor"/>
    </font>
    <font>
      <b/>
      <sz val="10"/>
      <color theme="1"/>
      <name val="Arial"/>
      <family val="2"/>
      <scheme val="minor"/>
    </font>
    <font>
      <b/>
      <u/>
      <sz val="10"/>
      <color theme="0"/>
      <name val="Arial"/>
      <family val="2"/>
      <scheme val="minor"/>
    </font>
    <font>
      <b/>
      <sz val="10"/>
      <color theme="0"/>
      <name val="Arial"/>
      <family val="2"/>
      <scheme val="minor"/>
    </font>
    <font>
      <sz val="10"/>
      <color rgb="FFFF0000"/>
      <name val="Arial"/>
      <family val="2"/>
      <scheme val="minor"/>
    </font>
  </fonts>
  <fills count="9">
    <fill>
      <patternFill patternType="none"/>
    </fill>
    <fill>
      <patternFill patternType="gray125"/>
    </fill>
    <fill>
      <patternFill patternType="solid">
        <fgColor theme="0"/>
        <bgColor indexed="64"/>
      </patternFill>
    </fill>
    <fill>
      <patternFill patternType="solid">
        <fgColor rgb="FF577181"/>
        <bgColor indexed="64"/>
      </patternFill>
    </fill>
    <fill>
      <patternFill patternType="solid">
        <fgColor rgb="FF1F4E78"/>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s>
  <borders count="89">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A326B"/>
      </left>
      <right/>
      <top style="thin">
        <color rgb="FF1A326B"/>
      </top>
      <bottom style="thin">
        <color rgb="FF1A326B"/>
      </bottom>
      <diagonal/>
    </border>
    <border>
      <left style="thin">
        <color rgb="FF1A326B"/>
      </left>
      <right/>
      <top style="thin">
        <color rgb="FF1A326B"/>
      </top>
      <bottom/>
      <diagonal/>
    </border>
    <border>
      <left style="thin">
        <color indexed="64"/>
      </left>
      <right/>
      <top style="thin">
        <color indexed="64"/>
      </top>
      <bottom style="thin">
        <color indexed="64"/>
      </bottom>
      <diagonal/>
    </border>
    <border>
      <left style="thin">
        <color rgb="FF1A326B"/>
      </left>
      <right/>
      <top/>
      <bottom style="thin">
        <color rgb="FF1A326B"/>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dashed">
        <color rgb="FF000000"/>
      </right>
      <top style="medium">
        <color rgb="FF000000"/>
      </top>
      <bottom style="medium">
        <color rgb="FF000000"/>
      </bottom>
      <diagonal/>
    </border>
    <border>
      <left style="dashed">
        <color rgb="FF000000"/>
      </left>
      <right style="dashed">
        <color rgb="FF000000"/>
      </right>
      <top style="medium">
        <color rgb="FF000000"/>
      </top>
      <bottom style="medium">
        <color rgb="FF000000"/>
      </bottom>
      <diagonal/>
    </border>
    <border>
      <left style="medium">
        <color rgb="FF000000"/>
      </left>
      <right style="medium">
        <color rgb="FF000000"/>
      </right>
      <top style="dashed">
        <color rgb="FF000000"/>
      </top>
      <bottom style="dashed">
        <color rgb="FF000000"/>
      </bottom>
      <diagonal/>
    </border>
    <border>
      <left style="medium">
        <color rgb="FF000000"/>
      </left>
      <right style="dashed">
        <color rgb="FF000000"/>
      </right>
      <top style="medium">
        <color rgb="FF000000"/>
      </top>
      <bottom style="dashed">
        <color rgb="FF000000"/>
      </bottom>
      <diagonal/>
    </border>
    <border>
      <left style="dashed">
        <color rgb="FF000000"/>
      </left>
      <right style="dashed">
        <color rgb="FF000000"/>
      </right>
      <top style="medium">
        <color rgb="FF000000"/>
      </top>
      <bottom style="dashed">
        <color rgb="FF000000"/>
      </bottom>
      <diagonal/>
    </border>
    <border>
      <left style="medium">
        <color rgb="FF000000"/>
      </left>
      <right style="dashed">
        <color rgb="FF000000"/>
      </right>
      <top style="dashed">
        <color rgb="FF000000"/>
      </top>
      <bottom style="dashed">
        <color rgb="FF000000"/>
      </bottom>
      <diagonal/>
    </border>
    <border>
      <left style="dashed">
        <color rgb="FF000000"/>
      </left>
      <right style="dashed">
        <color rgb="FF000000"/>
      </right>
      <top style="dashed">
        <color rgb="FF000000"/>
      </top>
      <bottom style="dashed">
        <color rgb="FF000000"/>
      </bottom>
      <diagonal/>
    </border>
    <border>
      <left style="medium">
        <color rgb="FF000000"/>
      </left>
      <right style="medium">
        <color rgb="FF000000"/>
      </right>
      <top style="dashed">
        <color rgb="FF000000"/>
      </top>
      <bottom/>
      <diagonal/>
    </border>
    <border>
      <left style="medium">
        <color rgb="FF000000"/>
      </left>
      <right style="dashed">
        <color rgb="FF000000"/>
      </right>
      <top style="dashed">
        <color rgb="FF000000"/>
      </top>
      <bottom/>
      <diagonal/>
    </border>
    <border>
      <left style="dashed">
        <color rgb="FF000000"/>
      </left>
      <right style="dashed">
        <color rgb="FF000000"/>
      </right>
      <top style="dashed">
        <color rgb="FF000000"/>
      </top>
      <bottom/>
      <diagonal/>
    </border>
    <border>
      <left style="medium">
        <color rgb="FF000000"/>
      </left>
      <right style="medium">
        <color rgb="FF000000"/>
      </right>
      <top/>
      <bottom/>
      <diagonal/>
    </border>
    <border>
      <left style="medium">
        <color rgb="FF000000"/>
      </left>
      <right style="dashed">
        <color rgb="FF000000"/>
      </right>
      <top/>
      <bottom/>
      <diagonal/>
    </border>
    <border>
      <left style="dashed">
        <color rgb="FF000000"/>
      </left>
      <right style="dashed">
        <color rgb="FF000000"/>
      </right>
      <top/>
      <bottom/>
      <diagonal/>
    </border>
    <border>
      <left style="medium">
        <color rgb="FF000000"/>
      </left>
      <right style="medium">
        <color rgb="FF000000"/>
      </right>
      <top/>
      <bottom style="dashed">
        <color rgb="FF000000"/>
      </bottom>
      <diagonal/>
    </border>
    <border>
      <left style="medium">
        <color rgb="FF000000"/>
      </left>
      <right style="dashed">
        <color rgb="FF000000"/>
      </right>
      <top/>
      <bottom style="dashed">
        <color rgb="FF000000"/>
      </bottom>
      <diagonal/>
    </border>
    <border>
      <left style="dashed">
        <color rgb="FF000000"/>
      </left>
      <right style="dashed">
        <color rgb="FF000000"/>
      </right>
      <top/>
      <bottom style="dashed">
        <color rgb="FF000000"/>
      </bottom>
      <diagonal/>
    </border>
    <border>
      <left style="medium">
        <color rgb="FF000000"/>
      </left>
      <right style="medium">
        <color rgb="FF000000"/>
      </right>
      <top style="dashed">
        <color rgb="FF000000"/>
      </top>
      <bottom style="medium">
        <color rgb="FF000000"/>
      </bottom>
      <diagonal/>
    </border>
    <border>
      <left style="medium">
        <color rgb="FF000000"/>
      </left>
      <right style="dashed">
        <color rgb="FF000000"/>
      </right>
      <top style="dashed">
        <color rgb="FF000000"/>
      </top>
      <bottom style="medium">
        <color rgb="FF000000"/>
      </bottom>
      <diagonal/>
    </border>
    <border>
      <left style="dashed">
        <color rgb="FF000000"/>
      </left>
      <right style="dashed">
        <color rgb="FF000000"/>
      </right>
      <top style="dashed">
        <color rgb="FF000000"/>
      </top>
      <bottom style="medium">
        <color rgb="FF000000"/>
      </bottom>
      <diagonal/>
    </border>
    <border>
      <left style="thin">
        <color indexed="64"/>
      </left>
      <right/>
      <top/>
      <bottom/>
      <diagonal/>
    </border>
    <border>
      <left style="thin">
        <color rgb="FF1A326B"/>
      </left>
      <right style="thin">
        <color indexed="64"/>
      </right>
      <top style="thin">
        <color indexed="64"/>
      </top>
      <bottom style="thin">
        <color rgb="FF1A326B"/>
      </bottom>
      <diagonal/>
    </border>
    <border>
      <left style="medium">
        <color rgb="FF000000"/>
      </left>
      <right style="dashed">
        <color rgb="FF000000"/>
      </right>
      <top style="medium">
        <color rgb="FF000000"/>
      </top>
      <bottom style="medium">
        <color indexed="64"/>
      </bottom>
      <diagonal/>
    </border>
    <border>
      <left style="dashed">
        <color rgb="FF000000"/>
      </left>
      <right style="dashed">
        <color rgb="FF000000"/>
      </right>
      <top style="medium">
        <color rgb="FF00000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bottom style="thin">
        <color theme="0"/>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medium">
        <color indexed="64"/>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thin">
        <color theme="0"/>
      </left>
      <right/>
      <top/>
      <bottom style="thin">
        <color theme="0"/>
      </bottom>
      <diagonal/>
    </border>
    <border>
      <left/>
      <right style="medium">
        <color indexed="64"/>
      </right>
      <top style="thin">
        <color theme="0"/>
      </top>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thin">
        <color theme="0"/>
      </left>
      <right/>
      <top style="thin">
        <color theme="0"/>
      </top>
      <bottom/>
      <diagonal/>
    </border>
    <border>
      <left/>
      <right style="thin">
        <color theme="0"/>
      </right>
      <top/>
      <bottom style="thin">
        <color theme="0"/>
      </bottom>
      <diagonal/>
    </border>
    <border>
      <left/>
      <right style="medium">
        <color rgb="FF000000"/>
      </right>
      <top style="medium">
        <color rgb="FF000000"/>
      </top>
      <bottom style="dashed">
        <color rgb="FF000000"/>
      </bottom>
      <diagonal/>
    </border>
    <border>
      <left/>
      <right style="medium">
        <color rgb="FF000000"/>
      </right>
      <top style="dashed">
        <color rgb="FF000000"/>
      </top>
      <bottom style="dashed">
        <color rgb="FF000000"/>
      </bottom>
      <diagonal/>
    </border>
    <border>
      <left/>
      <right style="medium">
        <color rgb="FF000000"/>
      </right>
      <top style="dashed">
        <color rgb="FF000000"/>
      </top>
      <bottom/>
      <diagonal/>
    </border>
    <border>
      <left/>
      <right style="medium">
        <color rgb="FF000000"/>
      </right>
      <top/>
      <bottom style="dashed">
        <color rgb="FF000000"/>
      </bottom>
      <diagonal/>
    </border>
    <border>
      <left/>
      <right style="dashed">
        <color rgb="FF000000"/>
      </right>
      <top style="dashed">
        <color rgb="FF000000"/>
      </top>
      <bottom style="dashed">
        <color rgb="FF000000"/>
      </bottom>
      <diagonal/>
    </border>
    <border>
      <left/>
      <right style="medium">
        <color rgb="FF000000"/>
      </right>
      <top style="dashed">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medium">
        <color indexed="64"/>
      </bottom>
      <diagonal/>
    </border>
    <border>
      <left style="dashed">
        <color rgb="FF000000"/>
      </left>
      <right/>
      <top style="medium">
        <color rgb="FF000000"/>
      </top>
      <bottom style="dashed">
        <color rgb="FF000000"/>
      </bottom>
      <diagonal/>
    </border>
    <border>
      <left style="dashed">
        <color rgb="FF000000"/>
      </left>
      <right/>
      <top style="dashed">
        <color rgb="FF000000"/>
      </top>
      <bottom style="dashed">
        <color rgb="FF000000"/>
      </bottom>
      <diagonal/>
    </border>
    <border>
      <left style="dashed">
        <color rgb="FF000000"/>
      </left>
      <right/>
      <top style="dashed">
        <color rgb="FF000000"/>
      </top>
      <bottom/>
      <diagonal/>
    </border>
    <border>
      <left style="dashed">
        <color rgb="FF000000"/>
      </left>
      <right/>
      <top/>
      <bottom/>
      <diagonal/>
    </border>
    <border>
      <left style="dashed">
        <color rgb="FF000000"/>
      </left>
      <right/>
      <top/>
      <bottom style="dashed">
        <color rgb="FF000000"/>
      </bottom>
      <diagonal/>
    </border>
    <border>
      <left style="dashed">
        <color rgb="FF000000"/>
      </left>
      <right/>
      <top style="dashed">
        <color rgb="FF000000"/>
      </top>
      <bottom style="medium">
        <color rgb="FF000000"/>
      </bottom>
      <diagonal/>
    </border>
    <border>
      <left style="dashed">
        <color rgb="FF000000"/>
      </left>
      <right/>
      <top style="medium">
        <color rgb="FF000000"/>
      </top>
      <bottom style="medium">
        <color rgb="FF000000"/>
      </bottom>
      <diagonal/>
    </border>
    <border>
      <left style="dashed">
        <color rgb="FF000000"/>
      </left>
      <right/>
      <top style="medium">
        <color rgb="FF000000"/>
      </top>
      <bottom style="medium">
        <color indexed="64"/>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dashed">
        <color rgb="FF000000"/>
      </right>
      <top/>
      <bottom style="medium">
        <color rgb="FF000000"/>
      </bottom>
      <diagonal/>
    </border>
    <border>
      <left style="dashed">
        <color rgb="FF000000"/>
      </left>
      <right style="dashed">
        <color rgb="FF000000"/>
      </right>
      <top/>
      <bottom style="medium">
        <color rgb="FF000000"/>
      </bottom>
      <diagonal/>
    </border>
    <border>
      <left style="dashed">
        <color rgb="FF000000"/>
      </left>
      <right/>
      <top/>
      <bottom style="medium">
        <color rgb="FF000000"/>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289">
    <xf numFmtId="0" fontId="0" fillId="0" borderId="0" xfId="0"/>
    <xf numFmtId="0" fontId="4" fillId="2" borderId="0" xfId="0" applyFont="1" applyFill="1"/>
    <xf numFmtId="0" fontId="0" fillId="3" borderId="0" xfId="0" applyFill="1"/>
    <xf numFmtId="0" fontId="5"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4" fontId="4" fillId="2" borderId="0" xfId="0" applyNumberFormat="1" applyFont="1" applyFill="1"/>
    <xf numFmtId="9" fontId="4" fillId="2" borderId="0" xfId="1" applyFont="1" applyFill="1"/>
    <xf numFmtId="165" fontId="4" fillId="2" borderId="0" xfId="0" applyNumberFormat="1" applyFont="1" applyFill="1"/>
    <xf numFmtId="0" fontId="8" fillId="2" borderId="1" xfId="0" applyFont="1" applyFill="1" applyBorder="1" applyAlignment="1">
      <alignment horizontal="right"/>
    </xf>
    <xf numFmtId="0" fontId="4" fillId="2" borderId="1" xfId="0" applyFont="1" applyFill="1" applyBorder="1" applyAlignment="1">
      <alignment horizontal="right" wrapText="1" readingOrder="2"/>
    </xf>
    <xf numFmtId="0" fontId="7" fillId="2" borderId="0" xfId="0" applyFont="1" applyFill="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vertical="top" wrapText="1"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165" fontId="9" fillId="2" borderId="1" xfId="0" applyNumberFormat="1" applyFont="1" applyFill="1" applyBorder="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4" fillId="2" borderId="0" xfId="0" applyFont="1" applyFill="1" applyAlignment="1">
      <alignment horizontal="right" vertical="center" wrapText="1" readingOrder="2"/>
    </xf>
    <xf numFmtId="0" fontId="17" fillId="2" borderId="0" xfId="0" applyFont="1" applyFill="1" applyAlignment="1">
      <alignment horizontal="center" vertical="center" wrapText="1" readingOrder="2"/>
    </xf>
    <xf numFmtId="0" fontId="17" fillId="2" borderId="0" xfId="0" applyFont="1" applyFill="1" applyAlignment="1">
      <alignment horizontal="right" vertical="center" wrapText="1" readingOrder="2"/>
    </xf>
    <xf numFmtId="0" fontId="17" fillId="2" borderId="0" xfId="0" applyFont="1" applyFill="1"/>
    <xf numFmtId="0" fontId="17" fillId="2" borderId="0" xfId="0" applyFont="1" applyFill="1" applyAlignment="1">
      <alignment horizontal="center"/>
    </xf>
    <xf numFmtId="0" fontId="17" fillId="2" borderId="1" xfId="0" applyFont="1" applyFill="1" applyBorder="1" applyAlignment="1">
      <alignment vertical="center"/>
    </xf>
    <xf numFmtId="0" fontId="17" fillId="2" borderId="1" xfId="0" applyFont="1" applyFill="1" applyBorder="1" applyAlignment="1">
      <alignment horizontal="center"/>
    </xf>
    <xf numFmtId="0" fontId="17" fillId="2" borderId="1" xfId="0" applyFont="1" applyFill="1" applyBorder="1"/>
    <xf numFmtId="0" fontId="8" fillId="2" borderId="1" xfId="0" applyFont="1" applyFill="1" applyBorder="1"/>
    <xf numFmtId="0" fontId="8" fillId="2" borderId="1" xfId="0" applyFont="1" applyFill="1" applyBorder="1" applyAlignment="1">
      <alignment horizontal="center"/>
    </xf>
    <xf numFmtId="0" fontId="7" fillId="2" borderId="0" xfId="0" applyFont="1" applyFill="1" applyAlignment="1">
      <alignment vertical="center" wrapText="1"/>
    </xf>
    <xf numFmtId="9" fontId="4" fillId="2" borderId="0" xfId="0" applyNumberFormat="1" applyFont="1" applyFill="1"/>
    <xf numFmtId="10" fontId="4" fillId="2" borderId="0" xfId="0" applyNumberFormat="1" applyFont="1" applyFill="1"/>
    <xf numFmtId="43" fontId="4" fillId="2" borderId="0" xfId="3" applyFont="1" applyFill="1"/>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0" borderId="1" xfId="0" applyFont="1" applyBorder="1"/>
    <xf numFmtId="0" fontId="4" fillId="0" borderId="0" xfId="0" applyFont="1"/>
    <xf numFmtId="0" fontId="4" fillId="0" borderId="1" xfId="0" applyFont="1" applyBorder="1" applyAlignment="1">
      <alignment horizontal="right" wrapText="1" readingOrder="2"/>
    </xf>
    <xf numFmtId="0" fontId="4" fillId="0" borderId="3" xfId="0" applyFont="1" applyBorder="1"/>
    <xf numFmtId="165" fontId="4" fillId="0" borderId="0" xfId="0" applyNumberFormat="1" applyFont="1"/>
    <xf numFmtId="165" fontId="9" fillId="0" borderId="1" xfId="0" applyNumberFormat="1" applyFont="1" applyBorder="1"/>
    <xf numFmtId="165" fontId="4" fillId="0" borderId="3" xfId="0" applyNumberFormat="1" applyFont="1" applyBorder="1"/>
    <xf numFmtId="0" fontId="11" fillId="0" borderId="0" xfId="0" applyFont="1" applyAlignment="1">
      <alignment horizontal="right" vertical="top" wrapText="1" readingOrder="2"/>
    </xf>
    <xf numFmtId="0" fontId="17" fillId="2" borderId="4" xfId="0" applyFont="1" applyFill="1" applyBorder="1" applyAlignment="1">
      <alignment horizontal="right" vertical="center" wrapText="1" readingOrder="2"/>
    </xf>
    <xf numFmtId="0" fontId="4" fillId="2" borderId="4" xfId="0" applyFont="1" applyFill="1" applyBorder="1" applyAlignment="1">
      <alignment horizontal="center" vertical="center" wrapText="1" readingOrder="2"/>
    </xf>
    <xf numFmtId="0" fontId="4"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9" fontId="4" fillId="2" borderId="4" xfId="1" applyFont="1" applyFill="1" applyBorder="1" applyAlignment="1">
      <alignment horizontal="center" vertical="center" wrapText="1" readingOrder="2"/>
    </xf>
    <xf numFmtId="0" fontId="4" fillId="2" borderId="4" xfId="0" applyFont="1" applyFill="1" applyBorder="1" applyAlignment="1">
      <alignment horizontal="center" vertical="center" wrapText="1" readingOrder="1"/>
    </xf>
    <xf numFmtId="10" fontId="4" fillId="0" borderId="4" xfId="0" applyNumberFormat="1" applyFont="1" applyBorder="1" applyAlignment="1">
      <alignment horizontal="center" vertical="center" wrapText="1" readingOrder="2"/>
    </xf>
    <xf numFmtId="9" fontId="3" fillId="2" borderId="4" xfId="0" applyNumberFormat="1" applyFont="1" applyFill="1" applyBorder="1" applyAlignment="1">
      <alignment horizontal="center" vertical="center" wrapText="1"/>
    </xf>
    <xf numFmtId="0" fontId="2" fillId="2" borderId="7" xfId="0" applyFont="1" applyFill="1" applyBorder="1" applyAlignment="1">
      <alignment vertical="center" wrapText="1"/>
    </xf>
    <xf numFmtId="0" fontId="8" fillId="2" borderId="0" xfId="0" applyFont="1" applyFill="1"/>
    <xf numFmtId="10" fontId="17" fillId="2" borderId="0" xfId="0" applyNumberFormat="1" applyFont="1" applyFill="1" applyAlignment="1">
      <alignment horizontal="center" vertical="center" wrapText="1" readingOrder="2"/>
    </xf>
    <xf numFmtId="0" fontId="2" fillId="2" borderId="7" xfId="0" applyFont="1" applyFill="1" applyBorder="1" applyAlignment="1">
      <alignment horizontal="right" vertical="center" wrapText="1"/>
    </xf>
    <xf numFmtId="0" fontId="2" fillId="2" borderId="7" xfId="0" applyFont="1" applyFill="1" applyBorder="1" applyAlignment="1">
      <alignment horizontal="right" vertical="top" wrapText="1" indent="2"/>
    </xf>
    <xf numFmtId="0" fontId="2" fillId="2" borderId="7" xfId="0" applyFont="1" applyFill="1" applyBorder="1" applyAlignment="1">
      <alignment horizontal="right" vertical="center" wrapText="1" indent="2" readingOrder="1"/>
    </xf>
    <xf numFmtId="0" fontId="2" fillId="2" borderId="7" xfId="0" applyFont="1" applyFill="1" applyBorder="1" applyAlignment="1">
      <alignment horizontal="right" vertical="center" wrapText="1" indent="1"/>
    </xf>
    <xf numFmtId="0" fontId="2" fillId="2" borderId="8" xfId="0" applyFont="1" applyFill="1" applyBorder="1" applyAlignment="1">
      <alignment horizontal="right" vertical="center" wrapText="1" indent="1"/>
    </xf>
    <xf numFmtId="0" fontId="2" fillId="2" borderId="10" xfId="0" applyFont="1" applyFill="1" applyBorder="1" applyAlignment="1">
      <alignment horizontal="right" vertical="center" wrapText="1" indent="1"/>
    </xf>
    <xf numFmtId="0" fontId="17" fillId="2" borderId="4" xfId="0" applyFont="1" applyFill="1" applyBorder="1"/>
    <xf numFmtId="0" fontId="3" fillId="2" borderId="7" xfId="0" applyFont="1" applyFill="1" applyBorder="1" applyAlignment="1">
      <alignment horizontal="right" vertical="top" wrapText="1" readingOrder="2"/>
    </xf>
    <xf numFmtId="0" fontId="0" fillId="2" borderId="4" xfId="0" applyFill="1" applyBorder="1" applyAlignment="1">
      <alignment horizontal="right" vertical="top" readingOrder="2"/>
    </xf>
    <xf numFmtId="0" fontId="2" fillId="2" borderId="7" xfId="0" applyFont="1" applyFill="1" applyBorder="1" applyAlignment="1">
      <alignment horizontal="right" vertical="top" wrapText="1" readingOrder="2"/>
    </xf>
    <xf numFmtId="10" fontId="19" fillId="2" borderId="4" xfId="0" applyNumberFormat="1" applyFont="1" applyFill="1" applyBorder="1" applyAlignment="1">
      <alignment horizontal="center" vertical="center" readingOrder="2"/>
    </xf>
    <xf numFmtId="0" fontId="18" fillId="2" borderId="2" xfId="0" applyFont="1" applyFill="1" applyBorder="1" applyAlignment="1">
      <alignment horizontal="center" vertical="center" wrapText="1"/>
    </xf>
    <xf numFmtId="10" fontId="18" fillId="2" borderId="2" xfId="1" applyNumberFormat="1" applyFont="1" applyFill="1" applyBorder="1" applyAlignment="1">
      <alignment horizontal="center" vertical="center" wrapText="1"/>
    </xf>
    <xf numFmtId="10" fontId="18" fillId="2" borderId="2" xfId="0" applyNumberFormat="1" applyFont="1" applyFill="1" applyBorder="1" applyAlignment="1">
      <alignment horizontal="center" vertical="center" wrapText="1"/>
    </xf>
    <xf numFmtId="9" fontId="17" fillId="0" borderId="4" xfId="0" applyNumberFormat="1" applyFont="1" applyBorder="1" applyAlignment="1">
      <alignment horizontal="center" vertical="center" wrapText="1"/>
    </xf>
    <xf numFmtId="0" fontId="20" fillId="2" borderId="9" xfId="0" applyFont="1" applyFill="1" applyBorder="1" applyAlignment="1">
      <alignment horizontal="center" vertical="center" wrapText="1"/>
    </xf>
    <xf numFmtId="0" fontId="22" fillId="0" borderId="0" xfId="0" applyFont="1" applyAlignment="1">
      <alignment vertical="center"/>
    </xf>
    <xf numFmtId="0" fontId="23" fillId="0" borderId="0" xfId="0" applyFont="1" applyAlignment="1">
      <alignment vertical="center"/>
    </xf>
    <xf numFmtId="0" fontId="25" fillId="0" borderId="17" xfId="0" applyFont="1" applyBorder="1" applyAlignment="1">
      <alignment horizontal="center" vertical="center" wrapText="1" readingOrder="2"/>
    </xf>
    <xf numFmtId="0" fontId="25" fillId="0" borderId="18" xfId="0" applyFont="1" applyBorder="1" applyAlignment="1">
      <alignment horizontal="center" vertical="center" wrapText="1" readingOrder="1"/>
    </xf>
    <xf numFmtId="0" fontId="25" fillId="0" borderId="19" xfId="0" applyFont="1" applyBorder="1" applyAlignment="1">
      <alignment horizontal="center" vertical="center" wrapText="1" readingOrder="2"/>
    </xf>
    <xf numFmtId="0" fontId="25" fillId="0" borderId="20" xfId="0" applyFont="1" applyBorder="1" applyAlignment="1">
      <alignment horizontal="center" vertical="center" wrapText="1" readingOrder="1"/>
    </xf>
    <xf numFmtId="0" fontId="25" fillId="0" borderId="31" xfId="0" applyFont="1" applyBorder="1" applyAlignment="1">
      <alignment horizontal="center" vertical="center" wrapText="1" readingOrder="2"/>
    </xf>
    <xf numFmtId="0" fontId="25" fillId="0" borderId="32" xfId="0" applyFont="1" applyBorder="1" applyAlignment="1">
      <alignment horizontal="center" vertical="center" wrapText="1" readingOrder="1"/>
    </xf>
    <xf numFmtId="0" fontId="26" fillId="0" borderId="15" xfId="0" applyFont="1" applyBorder="1" applyAlignment="1">
      <alignment horizontal="center" vertical="center" wrapText="1" readingOrder="1"/>
    </xf>
    <xf numFmtId="9" fontId="4" fillId="2" borderId="4" xfId="0" applyNumberFormat="1" applyFont="1" applyFill="1" applyBorder="1" applyAlignment="1">
      <alignment horizontal="center" vertical="center" wrapText="1"/>
    </xf>
    <xf numFmtId="0" fontId="3" fillId="2" borderId="10" xfId="0" applyFont="1" applyFill="1" applyBorder="1" applyAlignment="1">
      <alignment horizontal="right" vertical="top" wrapText="1" readingOrder="2"/>
    </xf>
    <xf numFmtId="0" fontId="2" fillId="2" borderId="4" xfId="0" applyFont="1" applyFill="1" applyBorder="1" applyAlignment="1">
      <alignment horizontal="right" vertical="top" wrapText="1" readingOrder="2"/>
    </xf>
    <xf numFmtId="0" fontId="2" fillId="2" borderId="0" xfId="0" applyFont="1" applyFill="1" applyAlignment="1">
      <alignment vertical="top" wrapText="1" readingOrder="2"/>
    </xf>
    <xf numFmtId="0" fontId="10" fillId="2" borderId="0" xfId="0" applyFont="1" applyFill="1" applyAlignment="1">
      <alignment horizontal="right" vertical="top" wrapText="1" readingOrder="2"/>
    </xf>
    <xf numFmtId="0" fontId="2" fillId="2" borderId="0" xfId="0" applyFont="1" applyFill="1" applyAlignment="1">
      <alignment horizontal="right" vertical="top" wrapText="1" readingOrder="2"/>
    </xf>
    <xf numFmtId="0" fontId="3" fillId="2" borderId="0" xfId="0" applyFont="1" applyFill="1" applyAlignment="1">
      <alignment horizontal="right" vertical="top" wrapText="1" readingOrder="2"/>
    </xf>
    <xf numFmtId="9" fontId="3" fillId="0" borderId="4" xfId="0" applyNumberFormat="1" applyFont="1" applyBorder="1" applyAlignment="1">
      <alignment horizontal="center" vertical="center" wrapText="1"/>
    </xf>
    <xf numFmtId="0" fontId="2" fillId="2" borderId="4" xfId="0" applyFont="1" applyFill="1" applyBorder="1" applyAlignment="1">
      <alignment horizontal="right" vertical="center" wrapText="1" readingOrder="2"/>
    </xf>
    <xf numFmtId="0" fontId="0" fillId="0" borderId="4" xfId="0" applyBorder="1"/>
    <xf numFmtId="0" fontId="20" fillId="2" borderId="34" xfId="0" applyFont="1" applyFill="1" applyBorder="1" applyAlignment="1">
      <alignment horizontal="right" vertical="top" wrapText="1" readingOrder="2"/>
    </xf>
    <xf numFmtId="0" fontId="7" fillId="2" borderId="0" xfId="0" applyFont="1" applyFill="1" applyAlignment="1">
      <alignment horizontal="right" vertical="center" wrapText="1"/>
    </xf>
    <xf numFmtId="0" fontId="4" fillId="2" borderId="0" xfId="0" applyFont="1" applyFill="1" applyAlignment="1">
      <alignment horizontal="right"/>
    </xf>
    <xf numFmtId="0" fontId="0" fillId="2" borderId="0" xfId="0" applyFill="1" applyAlignment="1">
      <alignment horizontal="right" vertical="top"/>
    </xf>
    <xf numFmtId="0" fontId="2" fillId="2" borderId="2" xfId="0" applyFont="1" applyFill="1" applyBorder="1" applyAlignment="1">
      <alignment horizontal="right" vertical="top" wrapText="1"/>
    </xf>
    <xf numFmtId="0" fontId="0" fillId="0" borderId="0" xfId="0" applyAlignment="1">
      <alignment horizontal="right"/>
    </xf>
    <xf numFmtId="0" fontId="2" fillId="2" borderId="0" xfId="0" applyFont="1" applyFill="1" applyAlignment="1">
      <alignment horizontal="right" vertical="top" wrapText="1"/>
    </xf>
    <xf numFmtId="0" fontId="22" fillId="0" borderId="0" xfId="0" applyFont="1" applyAlignment="1">
      <alignment horizontal="right" vertical="center"/>
    </xf>
    <xf numFmtId="0" fontId="0" fillId="2" borderId="33" xfId="0" applyFill="1" applyBorder="1" applyAlignment="1">
      <alignment horizontal="right" vertical="top"/>
    </xf>
    <xf numFmtId="0" fontId="25" fillId="0" borderId="35" xfId="0" applyFont="1" applyBorder="1" applyAlignment="1">
      <alignment horizontal="center" vertical="center" wrapText="1" readingOrder="2"/>
    </xf>
    <xf numFmtId="0" fontId="25" fillId="0" borderId="36" xfId="0" applyFont="1" applyBorder="1" applyAlignment="1">
      <alignment horizontal="center" vertical="center" wrapText="1" readingOrder="1"/>
    </xf>
    <xf numFmtId="0" fontId="20" fillId="2" borderId="0" xfId="0" applyFont="1" applyFill="1"/>
    <xf numFmtId="9" fontId="20" fillId="2" borderId="0" xfId="0" applyNumberFormat="1" applyFont="1" applyFill="1"/>
    <xf numFmtId="0" fontId="20" fillId="2" borderId="0" xfId="0" applyFont="1" applyFill="1" applyAlignment="1">
      <alignment horizontal="right"/>
    </xf>
    <xf numFmtId="10" fontId="25" fillId="0" borderId="16" xfId="0" applyNumberFormat="1" applyFont="1" applyBorder="1" applyAlignment="1">
      <alignment horizontal="center" vertical="center" wrapText="1" readingOrder="1"/>
    </xf>
    <xf numFmtId="10" fontId="25" fillId="0" borderId="30" xfId="0" applyNumberFormat="1" applyFont="1" applyBorder="1" applyAlignment="1">
      <alignment horizontal="center" vertical="center" wrapText="1" readingOrder="1"/>
    </xf>
    <xf numFmtId="10" fontId="26" fillId="0" borderId="13" xfId="0" applyNumberFormat="1" applyFont="1" applyBorder="1" applyAlignment="1">
      <alignment horizontal="center" vertical="center" wrapText="1" readingOrder="1"/>
    </xf>
    <xf numFmtId="10" fontId="25" fillId="0" borderId="13" xfId="0" applyNumberFormat="1" applyFont="1" applyBorder="1" applyAlignment="1">
      <alignment horizontal="center" vertical="center" wrapText="1" readingOrder="2"/>
    </xf>
    <xf numFmtId="0" fontId="0" fillId="2" borderId="0" xfId="0" applyFill="1" applyAlignment="1">
      <alignment horizontal="right"/>
    </xf>
    <xf numFmtId="0" fontId="23" fillId="0" borderId="0" xfId="0" applyFont="1" applyAlignment="1">
      <alignment horizontal="right" vertical="center"/>
    </xf>
    <xf numFmtId="0" fontId="23" fillId="0" borderId="0" xfId="0" applyFont="1" applyAlignment="1">
      <alignment vertical="center" readingOrder="2"/>
    </xf>
    <xf numFmtId="0" fontId="27" fillId="0" borderId="0" xfId="0" applyFont="1" applyAlignment="1">
      <alignment vertical="center" readingOrder="2"/>
    </xf>
    <xf numFmtId="10" fontId="23" fillId="6" borderId="43" xfId="1" applyNumberFormat="1" applyFont="1" applyFill="1" applyBorder="1" applyAlignment="1">
      <alignment horizontal="center" vertical="center"/>
    </xf>
    <xf numFmtId="10" fontId="23" fillId="6" borderId="44" xfId="1" applyNumberFormat="1" applyFont="1" applyFill="1" applyBorder="1" applyAlignment="1">
      <alignment horizontal="center" vertical="center"/>
    </xf>
    <xf numFmtId="10" fontId="23" fillId="6" borderId="45" xfId="1" applyNumberFormat="1" applyFont="1" applyFill="1" applyBorder="1" applyAlignment="1">
      <alignment horizontal="center" vertical="center"/>
    </xf>
    <xf numFmtId="10" fontId="23" fillId="7" borderId="43" xfId="1" applyNumberFormat="1" applyFont="1" applyFill="1" applyBorder="1" applyAlignment="1">
      <alignment horizontal="center" vertical="center"/>
    </xf>
    <xf numFmtId="0" fontId="23" fillId="7" borderId="44" xfId="0" applyFont="1" applyFill="1" applyBorder="1" applyAlignment="1">
      <alignment horizontal="center" vertical="center" readingOrder="2"/>
    </xf>
    <xf numFmtId="10" fontId="23" fillId="7" borderId="44" xfId="0" applyNumberFormat="1" applyFont="1" applyFill="1" applyBorder="1" applyAlignment="1">
      <alignment horizontal="center" vertical="center"/>
    </xf>
    <xf numFmtId="9" fontId="23" fillId="0" borderId="0" xfId="0" applyNumberFormat="1" applyFont="1" applyAlignment="1">
      <alignment vertical="center"/>
    </xf>
    <xf numFmtId="10" fontId="27" fillId="6" borderId="43" xfId="1" applyNumberFormat="1" applyFont="1" applyFill="1" applyBorder="1" applyAlignment="1">
      <alignment horizontal="center" vertical="center"/>
    </xf>
    <xf numFmtId="10" fontId="27" fillId="6" borderId="44" xfId="1" applyNumberFormat="1" applyFont="1" applyFill="1" applyBorder="1" applyAlignment="1">
      <alignment horizontal="center" vertical="center"/>
    </xf>
    <xf numFmtId="10" fontId="27" fillId="6" borderId="45" xfId="1" applyNumberFormat="1" applyFont="1" applyFill="1" applyBorder="1" applyAlignment="1">
      <alignment horizontal="center" vertical="center"/>
    </xf>
    <xf numFmtId="10" fontId="27" fillId="7" borderId="43" xfId="1" applyNumberFormat="1" applyFont="1" applyFill="1" applyBorder="1" applyAlignment="1">
      <alignment horizontal="center" vertical="center"/>
    </xf>
    <xf numFmtId="0" fontId="23" fillId="6" borderId="51" xfId="0" applyFont="1" applyFill="1" applyBorder="1" applyAlignment="1">
      <alignment vertical="center" wrapText="1" readingOrder="2"/>
    </xf>
    <xf numFmtId="10" fontId="23" fillId="6" borderId="51" xfId="1" applyNumberFormat="1" applyFont="1" applyFill="1" applyBorder="1" applyAlignment="1">
      <alignment horizontal="center" vertical="center"/>
    </xf>
    <xf numFmtId="0" fontId="23" fillId="6" borderId="51" xfId="0" applyFont="1" applyFill="1" applyBorder="1" applyAlignment="1">
      <alignment horizontal="center" vertical="center" readingOrder="2"/>
    </xf>
    <xf numFmtId="10" fontId="23" fillId="6" borderId="51" xfId="0" applyNumberFormat="1" applyFont="1" applyFill="1" applyBorder="1" applyAlignment="1">
      <alignment horizontal="center" vertical="center"/>
    </xf>
    <xf numFmtId="0" fontId="23" fillId="6" borderId="51" xfId="0" applyFont="1" applyFill="1" applyBorder="1" applyAlignment="1">
      <alignment horizontal="center" vertical="center"/>
    </xf>
    <xf numFmtId="0" fontId="23" fillId="6" borderId="44" xfId="0" applyFont="1" applyFill="1" applyBorder="1" applyAlignment="1">
      <alignment vertical="center" wrapText="1" readingOrder="2"/>
    </xf>
    <xf numFmtId="0" fontId="23" fillId="6" borderId="44" xfId="0" applyFont="1" applyFill="1" applyBorder="1" applyAlignment="1">
      <alignment horizontal="center" vertical="center" readingOrder="2"/>
    </xf>
    <xf numFmtId="10" fontId="23" fillId="6" borderId="44" xfId="0" applyNumberFormat="1" applyFont="1" applyFill="1" applyBorder="1" applyAlignment="1">
      <alignment horizontal="center" vertical="center"/>
    </xf>
    <xf numFmtId="0" fontId="23" fillId="6" borderId="44" xfId="0" applyFont="1" applyFill="1" applyBorder="1" applyAlignment="1">
      <alignment horizontal="center" vertical="center"/>
    </xf>
    <xf numFmtId="0" fontId="23" fillId="6" borderId="0" xfId="0" applyFont="1" applyFill="1" applyAlignment="1">
      <alignment vertical="center"/>
    </xf>
    <xf numFmtId="0" fontId="23" fillId="6" borderId="47" xfId="0" applyFont="1" applyFill="1" applyBorder="1" applyAlignment="1">
      <alignment vertical="center"/>
    </xf>
    <xf numFmtId="165" fontId="23" fillId="7" borderId="44" xfId="0" applyNumberFormat="1" applyFont="1" applyFill="1" applyBorder="1" applyAlignment="1">
      <alignment horizontal="center" vertical="center"/>
    </xf>
    <xf numFmtId="10" fontId="21" fillId="2" borderId="0" xfId="0" applyNumberFormat="1" applyFont="1" applyFill="1" applyAlignment="1">
      <alignment horizontal="center" vertical="center" wrapText="1" readingOrder="2"/>
    </xf>
    <xf numFmtId="0" fontId="21" fillId="2" borderId="0" xfId="0" applyFont="1" applyFill="1" applyAlignment="1">
      <alignment horizontal="center" vertical="center" wrapText="1" readingOrder="2"/>
    </xf>
    <xf numFmtId="10" fontId="0" fillId="0" borderId="0" xfId="0" applyNumberFormat="1"/>
    <xf numFmtId="10" fontId="23" fillId="0" borderId="0" xfId="0" applyNumberFormat="1" applyFont="1" applyAlignment="1">
      <alignment vertical="center"/>
    </xf>
    <xf numFmtId="10" fontId="0" fillId="2" borderId="0" xfId="0" applyNumberFormat="1" applyFill="1" applyAlignment="1">
      <alignment vertical="top" readingOrder="2"/>
    </xf>
    <xf numFmtId="10" fontId="30" fillId="7" borderId="43" xfId="1" applyNumberFormat="1" applyFont="1" applyFill="1" applyBorder="1" applyAlignment="1">
      <alignment horizontal="center" vertical="center"/>
    </xf>
    <xf numFmtId="10" fontId="4" fillId="0" borderId="5" xfId="0" applyNumberFormat="1" applyFont="1" applyBorder="1" applyAlignment="1">
      <alignment horizontal="center" vertical="center" wrapText="1"/>
    </xf>
    <xf numFmtId="10" fontId="4" fillId="0" borderId="6"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10" fontId="4" fillId="0" borderId="5" xfId="0" applyNumberFormat="1" applyFont="1" applyBorder="1" applyAlignment="1">
      <alignment horizontal="center" vertical="center"/>
    </xf>
    <xf numFmtId="10" fontId="4" fillId="0" borderId="4" xfId="0" applyNumberFormat="1" applyFont="1" applyBorder="1" applyAlignment="1">
      <alignment horizontal="center" vertical="center" wrapText="1"/>
    </xf>
    <xf numFmtId="0" fontId="25" fillId="0" borderId="23" xfId="0" applyFont="1" applyBorder="1" applyAlignment="1">
      <alignment horizontal="center" vertical="center" wrapText="1" readingOrder="1"/>
    </xf>
    <xf numFmtId="0" fontId="25" fillId="0" borderId="22" xfId="0" applyFont="1" applyBorder="1" applyAlignment="1">
      <alignment horizontal="center" vertical="center" wrapText="1" readingOrder="2"/>
    </xf>
    <xf numFmtId="10" fontId="25" fillId="0" borderId="21" xfId="0" applyNumberFormat="1" applyFont="1" applyBorder="1" applyAlignment="1">
      <alignment horizontal="center" vertical="center" wrapText="1" readingOrder="1"/>
    </xf>
    <xf numFmtId="0" fontId="13" fillId="2" borderId="0" xfId="2" applyFont="1" applyFill="1" applyAlignment="1">
      <alignment horizontal="right"/>
    </xf>
    <xf numFmtId="0" fontId="6" fillId="2" borderId="0" xfId="2" applyFill="1" applyAlignment="1">
      <alignment horizontal="right"/>
    </xf>
    <xf numFmtId="0" fontId="7" fillId="2" borderId="0" xfId="0" applyFont="1" applyFill="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7" fillId="2" borderId="0" xfId="0" applyFont="1" applyFill="1" applyAlignment="1">
      <alignment horizontal="right" vertical="center" wrapText="1"/>
    </xf>
    <xf numFmtId="10" fontId="21" fillId="2" borderId="4" xfId="0" applyNumberFormat="1" applyFont="1" applyFill="1" applyBorder="1" applyAlignment="1">
      <alignment horizontal="center" vertical="center" wrapText="1" readingOrder="2"/>
    </xf>
    <xf numFmtId="0" fontId="21" fillId="2" borderId="4" xfId="0" applyFont="1" applyFill="1" applyBorder="1" applyAlignment="1">
      <alignment horizontal="center" vertical="center" wrapText="1" readingOrder="2"/>
    </xf>
    <xf numFmtId="10" fontId="21" fillId="2" borderId="9" xfId="0" applyNumberFormat="1" applyFont="1" applyFill="1" applyBorder="1" applyAlignment="1">
      <alignment horizontal="center" vertical="center" wrapText="1" readingOrder="2"/>
    </xf>
    <xf numFmtId="10" fontId="21" fillId="2" borderId="11" xfId="0" applyNumberFormat="1" applyFont="1" applyFill="1" applyBorder="1" applyAlignment="1">
      <alignment horizontal="center" vertical="center" wrapText="1" readingOrder="2"/>
    </xf>
    <xf numFmtId="10" fontId="21" fillId="2" borderId="12" xfId="0" applyNumberFormat="1" applyFont="1" applyFill="1" applyBorder="1" applyAlignment="1">
      <alignment horizontal="center" vertical="center" wrapText="1" readingOrder="2"/>
    </xf>
    <xf numFmtId="0" fontId="27" fillId="0" borderId="37" xfId="0" applyFont="1" applyBorder="1" applyAlignment="1">
      <alignment horizontal="center" vertical="center"/>
    </xf>
    <xf numFmtId="0" fontId="27" fillId="0" borderId="38" xfId="0" applyFont="1" applyBorder="1" applyAlignment="1">
      <alignment horizontal="center" vertical="center"/>
    </xf>
    <xf numFmtId="0" fontId="27" fillId="0" borderId="39" xfId="0" applyFont="1" applyBorder="1" applyAlignment="1">
      <alignment horizontal="center" vertical="center"/>
    </xf>
    <xf numFmtId="0" fontId="29" fillId="5" borderId="40" xfId="0" applyFont="1" applyFill="1" applyBorder="1" applyAlignment="1">
      <alignment horizontal="center" vertical="center"/>
    </xf>
    <xf numFmtId="0" fontId="29" fillId="5" borderId="41" xfId="0" applyFont="1" applyFill="1" applyBorder="1" applyAlignment="1">
      <alignment horizontal="center" vertical="center"/>
    </xf>
    <xf numFmtId="0" fontId="29" fillId="5" borderId="42" xfId="0" applyFont="1" applyFill="1" applyBorder="1" applyAlignment="1">
      <alignment horizontal="center" vertical="center"/>
    </xf>
    <xf numFmtId="0" fontId="23" fillId="6" borderId="46" xfId="0" applyFont="1" applyFill="1" applyBorder="1" applyAlignment="1">
      <alignment horizontal="center" vertical="center" wrapText="1"/>
    </xf>
    <xf numFmtId="0" fontId="23" fillId="6" borderId="0" xfId="0" applyFont="1" applyFill="1" applyAlignment="1">
      <alignment horizontal="center" vertical="center"/>
    </xf>
    <xf numFmtId="0" fontId="23" fillId="6" borderId="47" xfId="0" applyFont="1" applyFill="1" applyBorder="1" applyAlignment="1">
      <alignment horizontal="center" vertical="center"/>
    </xf>
    <xf numFmtId="0" fontId="23" fillId="6" borderId="46" xfId="0" applyFont="1" applyFill="1" applyBorder="1" applyAlignment="1">
      <alignment horizontal="center" vertical="center"/>
    </xf>
    <xf numFmtId="0" fontId="23" fillId="6" borderId="48" xfId="0" applyFont="1" applyFill="1" applyBorder="1" applyAlignment="1">
      <alignment horizontal="center" vertical="center"/>
    </xf>
    <xf numFmtId="0" fontId="23" fillId="6" borderId="49" xfId="0" applyFont="1" applyFill="1" applyBorder="1" applyAlignment="1">
      <alignment horizontal="center" vertical="center"/>
    </xf>
    <xf numFmtId="0" fontId="23" fillId="6" borderId="50" xfId="0" applyFont="1" applyFill="1" applyBorder="1" applyAlignment="1">
      <alignment horizontal="center" vertical="center"/>
    </xf>
    <xf numFmtId="0" fontId="23" fillId="6" borderId="37" xfId="0" applyFont="1" applyFill="1" applyBorder="1" applyAlignment="1">
      <alignment horizontal="center" vertical="center" wrapText="1"/>
    </xf>
    <xf numFmtId="0" fontId="23" fillId="6" borderId="38" xfId="0" applyFont="1" applyFill="1" applyBorder="1" applyAlignment="1">
      <alignment horizontal="center" vertical="center"/>
    </xf>
    <xf numFmtId="0" fontId="23" fillId="6" borderId="39" xfId="0" applyFont="1" applyFill="1" applyBorder="1" applyAlignment="1">
      <alignment horizontal="center" vertical="center"/>
    </xf>
    <xf numFmtId="0" fontId="23" fillId="6" borderId="0" xfId="0" applyFont="1" applyFill="1" applyAlignment="1">
      <alignment horizontal="center" vertical="center" wrapText="1"/>
    </xf>
    <xf numFmtId="0" fontId="23" fillId="6" borderId="47"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49" xfId="0" applyFont="1" applyFill="1" applyBorder="1" applyAlignment="1">
      <alignment horizontal="center" vertical="center" wrapText="1"/>
    </xf>
    <xf numFmtId="0" fontId="23" fillId="6" borderId="50" xfId="0" applyFont="1" applyFill="1" applyBorder="1" applyAlignment="1">
      <alignment horizontal="center" vertical="center" wrapText="1"/>
    </xf>
    <xf numFmtId="0" fontId="23" fillId="6" borderId="38" xfId="0" applyFont="1" applyFill="1" applyBorder="1" applyAlignment="1">
      <alignment horizontal="center" vertical="center" wrapText="1"/>
    </xf>
    <xf numFmtId="0" fontId="23" fillId="6" borderId="39" xfId="0" applyFont="1" applyFill="1" applyBorder="1" applyAlignment="1">
      <alignment horizontal="center" vertical="center" wrapText="1"/>
    </xf>
    <xf numFmtId="0" fontId="0" fillId="0" borderId="0" xfId="0" applyAlignment="1">
      <alignment horizontal="center"/>
    </xf>
    <xf numFmtId="0" fontId="4" fillId="2" borderId="12" xfId="0" applyFont="1" applyFill="1" applyBorder="1" applyAlignment="1">
      <alignment horizontal="center" vertical="center" wrapText="1" readingOrder="2"/>
    </xf>
    <xf numFmtId="0" fontId="4" fillId="2" borderId="12" xfId="0" applyFont="1" applyFill="1" applyBorder="1" applyAlignment="1">
      <alignment horizontal="right" vertical="center" wrapText="1" readingOrder="2"/>
    </xf>
    <xf numFmtId="0" fontId="17" fillId="2" borderId="12" xfId="0" applyFont="1" applyFill="1" applyBorder="1" applyAlignment="1">
      <alignment horizontal="right" vertical="center" wrapText="1" readingOrder="2"/>
    </xf>
    <xf numFmtId="0" fontId="4" fillId="2" borderId="9" xfId="0" applyFont="1" applyFill="1" applyBorder="1" applyAlignment="1">
      <alignment horizontal="right" vertical="center" wrapText="1" readingOrder="2"/>
    </xf>
    <xf numFmtId="0" fontId="4" fillId="2" borderId="9" xfId="0" applyFont="1" applyFill="1" applyBorder="1" applyAlignment="1">
      <alignment horizontal="right" vertical="center" wrapText="1"/>
    </xf>
    <xf numFmtId="0" fontId="4" fillId="2" borderId="52" xfId="0" applyFont="1" applyFill="1" applyBorder="1" applyAlignment="1">
      <alignment horizontal="center" vertical="center" wrapText="1" readingOrder="2"/>
    </xf>
    <xf numFmtId="0" fontId="4" fillId="2" borderId="6" xfId="0" applyFont="1" applyFill="1" applyBorder="1" applyAlignment="1">
      <alignment horizontal="center" vertical="center" wrapText="1" readingOrder="2"/>
    </xf>
    <xf numFmtId="0" fontId="4" fillId="0" borderId="6" xfId="0" applyFont="1" applyBorder="1" applyAlignment="1">
      <alignment horizontal="center" vertical="center" wrapText="1" readingOrder="2"/>
    </xf>
    <xf numFmtId="0" fontId="4" fillId="2" borderId="53" xfId="0" applyFont="1" applyFill="1" applyBorder="1" applyAlignment="1">
      <alignment horizontal="center" vertical="center" wrapText="1" readingOrder="2"/>
    </xf>
    <xf numFmtId="0" fontId="4" fillId="2" borderId="54" xfId="0" applyFont="1" applyFill="1" applyBorder="1" applyAlignment="1">
      <alignment horizontal="right" vertical="center" wrapText="1" readingOrder="2"/>
    </xf>
    <xf numFmtId="9" fontId="4" fillId="2" borderId="5" xfId="0" applyNumberFormat="1" applyFont="1" applyFill="1" applyBorder="1" applyAlignment="1">
      <alignment horizontal="center" vertical="center" wrapText="1" readingOrder="2"/>
    </xf>
    <xf numFmtId="10" fontId="4" fillId="0" borderId="5" xfId="0" applyNumberFormat="1" applyFont="1" applyBorder="1" applyAlignment="1">
      <alignment horizontal="center" vertical="center" wrapText="1" readingOrder="2"/>
    </xf>
    <xf numFmtId="0" fontId="4" fillId="2" borderId="5" xfId="0" applyFont="1" applyFill="1" applyBorder="1" applyAlignment="1">
      <alignment horizontal="center" vertical="center" wrapText="1" readingOrder="2"/>
    </xf>
    <xf numFmtId="0" fontId="4" fillId="2" borderId="5" xfId="0" applyFont="1" applyFill="1" applyBorder="1" applyAlignment="1">
      <alignment horizontal="center" vertical="center" wrapText="1"/>
    </xf>
    <xf numFmtId="0" fontId="4" fillId="2" borderId="55" xfId="0" applyFont="1" applyFill="1" applyBorder="1" applyAlignment="1">
      <alignment horizontal="right" vertical="center" wrapText="1" readingOrder="2"/>
    </xf>
    <xf numFmtId="166" fontId="4" fillId="0" borderId="4" xfId="0" applyNumberFormat="1" applyFont="1" applyBorder="1" applyAlignment="1">
      <alignment horizontal="center" vertical="center" wrapText="1"/>
    </xf>
    <xf numFmtId="166" fontId="4" fillId="0" borderId="6" xfId="0" applyNumberFormat="1" applyFont="1" applyBorder="1" applyAlignment="1">
      <alignment horizontal="center" vertical="center" wrapText="1"/>
    </xf>
    <xf numFmtId="166" fontId="4" fillId="0" borderId="6" xfId="0" applyNumberFormat="1" applyFont="1" applyBorder="1" applyAlignment="1">
      <alignment horizontal="center" vertical="center"/>
    </xf>
    <xf numFmtId="166" fontId="4" fillId="2" borderId="4" xfId="0" applyNumberFormat="1" applyFont="1" applyFill="1" applyBorder="1" applyAlignment="1">
      <alignment horizontal="center" vertical="center" wrapText="1" readingOrder="2"/>
    </xf>
    <xf numFmtId="166" fontId="4" fillId="2" borderId="9" xfId="0" applyNumberFormat="1" applyFont="1" applyFill="1" applyBorder="1" applyAlignment="1">
      <alignment horizontal="right" vertical="center" wrapText="1" readingOrder="2"/>
    </xf>
    <xf numFmtId="166" fontId="4" fillId="2" borderId="9" xfId="0" applyNumberFormat="1" applyFont="1" applyFill="1" applyBorder="1" applyAlignment="1">
      <alignment horizontal="right" vertical="center" wrapText="1"/>
    </xf>
    <xf numFmtId="166" fontId="17" fillId="2" borderId="4" xfId="0" applyNumberFormat="1" applyFont="1" applyFill="1" applyBorder="1" applyAlignment="1">
      <alignment horizontal="center" vertical="center" wrapText="1"/>
    </xf>
    <xf numFmtId="166" fontId="17" fillId="2" borderId="9" xfId="0" applyNumberFormat="1" applyFont="1" applyFill="1" applyBorder="1" applyAlignment="1">
      <alignment horizontal="right" vertical="center" wrapText="1"/>
    </xf>
    <xf numFmtId="0" fontId="23" fillId="6" borderId="56" xfId="0" applyFont="1" applyFill="1" applyBorder="1" applyAlignment="1">
      <alignment vertical="center" wrapText="1" readingOrder="2"/>
    </xf>
    <xf numFmtId="0" fontId="23" fillId="6" borderId="56" xfId="0" applyFont="1" applyFill="1" applyBorder="1" applyAlignment="1">
      <alignment vertical="center" readingOrder="2"/>
    </xf>
    <xf numFmtId="0" fontId="23" fillId="7" borderId="57" xfId="0" applyFont="1" applyFill="1" applyBorder="1" applyAlignment="1">
      <alignment horizontal="center" vertical="center" wrapText="1"/>
    </xf>
    <xf numFmtId="0" fontId="23" fillId="7" borderId="57" xfId="0" applyFont="1" applyFill="1" applyBorder="1" applyAlignment="1">
      <alignment horizontal="center" vertical="center"/>
    </xf>
    <xf numFmtId="0" fontId="28" fillId="5" borderId="58" xfId="0" applyFont="1" applyFill="1" applyBorder="1" applyAlignment="1">
      <alignment vertical="center" readingOrder="2"/>
    </xf>
    <xf numFmtId="0" fontId="29" fillId="5" borderId="59" xfId="0" applyFont="1" applyFill="1" applyBorder="1" applyAlignment="1">
      <alignment horizontal="center" vertical="center" wrapText="1"/>
    </xf>
    <xf numFmtId="0" fontId="29" fillId="5" borderId="51" xfId="0" applyFont="1" applyFill="1" applyBorder="1" applyAlignment="1">
      <alignment horizontal="center" vertical="center" wrapText="1"/>
    </xf>
    <xf numFmtId="0" fontId="29" fillId="5" borderId="60" xfId="0" applyFont="1" applyFill="1" applyBorder="1" applyAlignment="1">
      <alignment horizontal="center" vertical="center" wrapText="1"/>
    </xf>
    <xf numFmtId="0" fontId="29" fillId="5" borderId="51" xfId="0" applyFont="1" applyFill="1" applyBorder="1" applyAlignment="1">
      <alignment horizontal="center" vertical="center"/>
    </xf>
    <xf numFmtId="0" fontId="29" fillId="5" borderId="61" xfId="0" applyFont="1" applyFill="1" applyBorder="1" applyAlignment="1">
      <alignment horizontal="center" vertical="center"/>
    </xf>
    <xf numFmtId="0" fontId="23" fillId="6" borderId="62" xfId="0" applyFont="1" applyFill="1" applyBorder="1" applyAlignment="1">
      <alignment vertical="center" readingOrder="2"/>
    </xf>
    <xf numFmtId="10" fontId="23" fillId="6" borderId="63" xfId="1" applyNumberFormat="1" applyFont="1" applyFill="1" applyBorder="1" applyAlignment="1">
      <alignment horizontal="center" vertical="center"/>
    </xf>
    <xf numFmtId="10" fontId="23" fillId="6" borderId="64" xfId="1" applyNumberFormat="1" applyFont="1" applyFill="1" applyBorder="1" applyAlignment="1">
      <alignment horizontal="center" vertical="center"/>
    </xf>
    <xf numFmtId="10" fontId="23" fillId="6" borderId="65" xfId="1" applyNumberFormat="1" applyFont="1" applyFill="1" applyBorder="1" applyAlignment="1">
      <alignment horizontal="center" vertical="center"/>
    </xf>
    <xf numFmtId="10" fontId="23" fillId="7" borderId="63" xfId="1" applyNumberFormat="1" applyFont="1" applyFill="1" applyBorder="1" applyAlignment="1">
      <alignment horizontal="center" vertical="center"/>
    </xf>
    <xf numFmtId="0" fontId="23" fillId="7" borderId="64" xfId="0" applyFont="1" applyFill="1" applyBorder="1" applyAlignment="1">
      <alignment horizontal="center" vertical="center" readingOrder="2"/>
    </xf>
    <xf numFmtId="10" fontId="23" fillId="7" borderId="64" xfId="0" applyNumberFormat="1" applyFont="1" applyFill="1" applyBorder="1" applyAlignment="1">
      <alignment horizontal="center" vertical="center"/>
    </xf>
    <xf numFmtId="0" fontId="23" fillId="7" borderId="66" xfId="0" applyFont="1" applyFill="1" applyBorder="1" applyAlignment="1">
      <alignment horizontal="center" vertical="center"/>
    </xf>
    <xf numFmtId="166" fontId="29" fillId="5" borderId="51" xfId="0" applyNumberFormat="1" applyFont="1" applyFill="1" applyBorder="1" applyAlignment="1">
      <alignment horizontal="center" vertical="center" wrapText="1"/>
    </xf>
    <xf numFmtId="166" fontId="23" fillId="7" borderId="57" xfId="0" applyNumberFormat="1" applyFont="1" applyFill="1" applyBorder="1" applyAlignment="1">
      <alignment horizontal="center" vertical="center"/>
    </xf>
    <xf numFmtId="166" fontId="23" fillId="7" borderId="44" xfId="0" applyNumberFormat="1" applyFont="1" applyFill="1" applyBorder="1" applyAlignment="1">
      <alignment horizontal="center" vertical="center"/>
    </xf>
    <xf numFmtId="0" fontId="23" fillId="7" borderId="57" xfId="0" applyFont="1" applyFill="1" applyBorder="1" applyAlignment="1">
      <alignment horizontal="center" vertical="center" wrapText="1" readingOrder="2"/>
    </xf>
    <xf numFmtId="166" fontId="29" fillId="5" borderId="60" xfId="0" applyNumberFormat="1" applyFont="1" applyFill="1" applyBorder="1" applyAlignment="1">
      <alignment horizontal="center" vertical="center" wrapText="1"/>
    </xf>
    <xf numFmtId="166" fontId="23" fillId="8" borderId="44" xfId="1" applyNumberFormat="1" applyFont="1" applyFill="1" applyBorder="1" applyAlignment="1">
      <alignment horizontal="center" vertical="center"/>
    </xf>
    <xf numFmtId="166" fontId="23" fillId="8" borderId="45" xfId="1" applyNumberFormat="1" applyFont="1" applyFill="1" applyBorder="1" applyAlignment="1">
      <alignment horizontal="center" vertical="center"/>
    </xf>
    <xf numFmtId="166" fontId="27" fillId="8" borderId="44" xfId="1" applyNumberFormat="1" applyFont="1" applyFill="1" applyBorder="1" applyAlignment="1">
      <alignment horizontal="center" vertical="center"/>
    </xf>
    <xf numFmtId="166" fontId="27" fillId="8" borderId="45" xfId="1" applyNumberFormat="1" applyFont="1" applyFill="1" applyBorder="1" applyAlignment="1">
      <alignment horizontal="center" vertical="center"/>
    </xf>
    <xf numFmtId="166" fontId="23" fillId="8" borderId="64" xfId="1" applyNumberFormat="1" applyFont="1" applyFill="1" applyBorder="1" applyAlignment="1">
      <alignment horizontal="center" vertical="center"/>
    </xf>
    <xf numFmtId="166" fontId="23" fillId="8" borderId="65" xfId="1" applyNumberFormat="1" applyFont="1" applyFill="1" applyBorder="1" applyAlignment="1">
      <alignment horizontal="center" vertical="center"/>
    </xf>
    <xf numFmtId="166" fontId="23" fillId="7" borderId="64" xfId="0" applyNumberFormat="1" applyFont="1" applyFill="1" applyBorder="1" applyAlignment="1">
      <alignment horizontal="center" vertical="center"/>
    </xf>
    <xf numFmtId="166" fontId="23" fillId="7" borderId="66" xfId="0" applyNumberFormat="1" applyFont="1" applyFill="1" applyBorder="1" applyAlignment="1">
      <alignment horizontal="center" vertical="center"/>
    </xf>
    <xf numFmtId="166" fontId="23" fillId="7" borderId="43" xfId="1" applyNumberFormat="1" applyFont="1" applyFill="1" applyBorder="1" applyAlignment="1">
      <alignment horizontal="center" vertical="center"/>
    </xf>
    <xf numFmtId="166" fontId="23" fillId="7" borderId="57" xfId="0" applyNumberFormat="1" applyFont="1" applyFill="1" applyBorder="1" applyAlignment="1">
      <alignment horizontal="center" vertical="center" wrapText="1"/>
    </xf>
    <xf numFmtId="166" fontId="23" fillId="7" borderId="63" xfId="1" applyNumberFormat="1" applyFont="1" applyFill="1" applyBorder="1" applyAlignment="1">
      <alignment horizontal="center" vertical="center"/>
    </xf>
    <xf numFmtId="166" fontId="23" fillId="6" borderId="43" xfId="1" applyNumberFormat="1" applyFont="1" applyFill="1" applyBorder="1" applyAlignment="1">
      <alignment horizontal="center" vertical="center"/>
    </xf>
    <xf numFmtId="166" fontId="23" fillId="6" borderId="44" xfId="1" applyNumberFormat="1" applyFont="1" applyFill="1" applyBorder="1" applyAlignment="1">
      <alignment horizontal="center" vertical="center"/>
    </xf>
    <xf numFmtId="166" fontId="23" fillId="6" borderId="45" xfId="1" applyNumberFormat="1" applyFont="1" applyFill="1" applyBorder="1" applyAlignment="1">
      <alignment horizontal="center" vertical="center"/>
    </xf>
    <xf numFmtId="166" fontId="23" fillId="6" borderId="63" xfId="1" applyNumberFormat="1" applyFont="1" applyFill="1" applyBorder="1" applyAlignment="1">
      <alignment horizontal="center" vertical="center"/>
    </xf>
    <xf numFmtId="166" fontId="23" fillId="6" borderId="64" xfId="1" applyNumberFormat="1" applyFont="1" applyFill="1" applyBorder="1" applyAlignment="1">
      <alignment horizontal="center" vertical="center"/>
    </xf>
    <xf numFmtId="166" fontId="23" fillId="6" borderId="65" xfId="1" applyNumberFormat="1" applyFont="1" applyFill="1" applyBorder="1" applyAlignment="1">
      <alignment horizontal="center" vertical="center"/>
    </xf>
    <xf numFmtId="0" fontId="29" fillId="5" borderId="61" xfId="0" applyFont="1" applyFill="1" applyBorder="1" applyAlignment="1">
      <alignment horizontal="center" vertical="center" wrapText="1"/>
    </xf>
    <xf numFmtId="166" fontId="29" fillId="5" borderId="67" xfId="0" applyNumberFormat="1" applyFont="1" applyFill="1" applyBorder="1" applyAlignment="1">
      <alignment horizontal="center" vertical="center" wrapText="1"/>
    </xf>
    <xf numFmtId="0" fontId="25" fillId="0" borderId="68" xfId="0" applyFont="1" applyBorder="1" applyAlignment="1">
      <alignment horizontal="right" vertical="center" wrapText="1"/>
    </xf>
    <xf numFmtId="0" fontId="25" fillId="0" borderId="69" xfId="0" applyFont="1" applyBorder="1" applyAlignment="1">
      <alignment horizontal="right" vertical="center" wrapText="1"/>
    </xf>
    <xf numFmtId="0" fontId="25" fillId="0" borderId="70" xfId="0" applyFont="1" applyBorder="1" applyAlignment="1">
      <alignment horizontal="right" vertical="center" wrapText="1"/>
    </xf>
    <xf numFmtId="0" fontId="25" fillId="0" borderId="72" xfId="0" applyFont="1" applyBorder="1" applyAlignment="1">
      <alignment horizontal="right" vertical="center" wrapText="1"/>
    </xf>
    <xf numFmtId="0" fontId="25" fillId="0" borderId="73" xfId="0" applyFont="1" applyBorder="1" applyAlignment="1">
      <alignment horizontal="right" vertical="center" wrapText="1"/>
    </xf>
    <xf numFmtId="0" fontId="26" fillId="0" borderId="74" xfId="0" applyFont="1" applyBorder="1" applyAlignment="1">
      <alignment horizontal="right" vertical="center" wrapText="1"/>
    </xf>
    <xf numFmtId="0" fontId="25" fillId="0" borderId="75" xfId="0" applyFont="1" applyBorder="1" applyAlignment="1">
      <alignment horizontal="right" vertical="center" wrapText="1"/>
    </xf>
    <xf numFmtId="0" fontId="25" fillId="0" borderId="76" xfId="0" applyFont="1" applyBorder="1" applyAlignment="1">
      <alignment horizontal="right" vertical="center" wrapText="1" readingOrder="2"/>
    </xf>
    <xf numFmtId="0" fontId="25" fillId="0" borderId="77" xfId="0" applyFont="1" applyBorder="1" applyAlignment="1">
      <alignment horizontal="right" vertical="center" wrapText="1" readingOrder="2"/>
    </xf>
    <xf numFmtId="0" fontId="25" fillId="0" borderId="78" xfId="0" applyFont="1" applyBorder="1" applyAlignment="1">
      <alignment horizontal="right" vertical="center" wrapText="1" readingOrder="2"/>
    </xf>
    <xf numFmtId="0" fontId="25" fillId="0" borderId="83" xfId="0" applyFont="1" applyBorder="1" applyAlignment="1">
      <alignment horizontal="right" vertical="center" wrapText="1" readingOrder="2"/>
    </xf>
    <xf numFmtId="0" fontId="24" fillId="4" borderId="84" xfId="0" applyFont="1" applyFill="1" applyBorder="1" applyAlignment="1">
      <alignment horizontal="right" vertical="center" wrapText="1"/>
    </xf>
    <xf numFmtId="0" fontId="24" fillId="4" borderId="85" xfId="0" applyFont="1" applyFill="1" applyBorder="1" applyAlignment="1">
      <alignment horizontal="center" vertical="center" wrapText="1" readingOrder="2"/>
    </xf>
    <xf numFmtId="0" fontId="24" fillId="4" borderId="86" xfId="0" applyFont="1" applyFill="1" applyBorder="1" applyAlignment="1">
      <alignment horizontal="center" vertical="center" wrapText="1" readingOrder="2"/>
    </xf>
    <xf numFmtId="0" fontId="24" fillId="4" borderId="87" xfId="0" applyFont="1" applyFill="1" applyBorder="1" applyAlignment="1">
      <alignment horizontal="center" vertical="center" wrapText="1" readingOrder="2"/>
    </xf>
    <xf numFmtId="0" fontId="24" fillId="4" borderId="88" xfId="0" applyFont="1" applyFill="1" applyBorder="1" applyAlignment="1">
      <alignment horizontal="right" vertical="center" wrapText="1" readingOrder="2"/>
    </xf>
    <xf numFmtId="166" fontId="25" fillId="0" borderId="71" xfId="0" applyNumberFormat="1" applyFont="1" applyBorder="1" applyAlignment="1">
      <alignment horizontal="right" vertical="center" wrapText="1"/>
    </xf>
    <xf numFmtId="166" fontId="25" fillId="0" borderId="24" xfId="0" applyNumberFormat="1" applyFont="1" applyBorder="1" applyAlignment="1">
      <alignment horizontal="center" vertical="center" wrapText="1" readingOrder="1"/>
    </xf>
    <xf numFmtId="166" fontId="25" fillId="0" borderId="25" xfId="0" applyNumberFormat="1" applyFont="1" applyBorder="1" applyAlignment="1">
      <alignment horizontal="center" vertical="center" wrapText="1" readingOrder="2"/>
    </xf>
    <xf numFmtId="166" fontId="25" fillId="0" borderId="26" xfId="0" applyNumberFormat="1" applyFont="1" applyBorder="1" applyAlignment="1">
      <alignment horizontal="center" vertical="center" wrapText="1" readingOrder="1"/>
    </xf>
    <xf numFmtId="166" fontId="25" fillId="0" borderId="79" xfId="0" applyNumberFormat="1" applyFont="1" applyBorder="1" applyAlignment="1">
      <alignment horizontal="right" vertical="center" wrapText="1" readingOrder="2"/>
    </xf>
    <xf numFmtId="166" fontId="25" fillId="0" borderId="27" xfId="0" applyNumberFormat="1" applyFont="1" applyBorder="1" applyAlignment="1">
      <alignment horizontal="center" vertical="center" wrapText="1" readingOrder="1"/>
    </xf>
    <xf numFmtId="166" fontId="25" fillId="0" borderId="28" xfId="0" applyNumberFormat="1" applyFont="1" applyBorder="1" applyAlignment="1">
      <alignment horizontal="center" vertical="center" wrapText="1" readingOrder="2"/>
    </xf>
    <xf numFmtId="166" fontId="25" fillId="0" borderId="29" xfId="0" applyNumberFormat="1" applyFont="1" applyBorder="1" applyAlignment="1">
      <alignment horizontal="center" vertical="center" wrapText="1" readingOrder="1"/>
    </xf>
    <xf numFmtId="166" fontId="25" fillId="0" borderId="80" xfId="0" applyNumberFormat="1" applyFont="1" applyBorder="1" applyAlignment="1">
      <alignment horizontal="right" vertical="center" wrapText="1" readingOrder="2"/>
    </xf>
    <xf numFmtId="166" fontId="25" fillId="0" borderId="81" xfId="0" applyNumberFormat="1" applyFont="1" applyBorder="1" applyAlignment="1">
      <alignment horizontal="right" vertical="center" wrapText="1" readingOrder="1"/>
    </xf>
    <xf numFmtId="166" fontId="26" fillId="0" borderId="14" xfId="0" applyNumberFormat="1" applyFont="1" applyBorder="1" applyAlignment="1">
      <alignment horizontal="center" vertical="center" wrapText="1" readingOrder="1"/>
    </xf>
    <xf numFmtId="166" fontId="26" fillId="0" borderId="15" xfId="0" applyNumberFormat="1" applyFont="1" applyBorder="1" applyAlignment="1">
      <alignment horizontal="center" vertical="center" wrapText="1" readingOrder="1"/>
    </xf>
    <xf numFmtId="166" fontId="26" fillId="0" borderId="82" xfId="0" applyNumberFormat="1" applyFont="1" applyBorder="1" applyAlignment="1">
      <alignment horizontal="right" vertical="center" wrapText="1" readingOrder="1"/>
    </xf>
  </cellXfs>
  <cellStyles count="4">
    <cellStyle name="Comma" xfId="3" builtinId="3"/>
    <cellStyle name="Hyperlink" xfId="2" builtinId="8"/>
    <cellStyle name="Normal" xfId="0" builtinId="0"/>
    <cellStyle name="Percent" xfId="1" builtinId="5"/>
  </cellStyles>
  <dxfs count="255">
    <dxf>
      <font>
        <b val="0"/>
        <i val="0"/>
        <strike val="0"/>
        <condense val="0"/>
        <extend val="0"/>
        <outline val="0"/>
        <shadow val="0"/>
        <u val="none"/>
        <vertAlign val="baseline"/>
        <sz val="10"/>
        <color rgb="FFFFFFFF"/>
        <name val="Arial"/>
        <family val="2"/>
        <scheme val="minor"/>
      </font>
      <fill>
        <patternFill patternType="solid">
          <fgColor indexed="64"/>
          <bgColor rgb="FF1F4E78"/>
        </patternFill>
      </fill>
      <alignment horizontal="center" vertical="center" textRotation="0" wrapText="1" indent="0" justifyLastLine="0" shrinkToFit="0" readingOrder="2"/>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1"/>
      <border diagonalUp="0" diagonalDown="0">
        <left style="dashed">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2"/>
      <border diagonalUp="0" diagonalDown="0">
        <left style="medium">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right" vertical="center" textRotation="0" wrapText="1" indent="0" justifyLastLine="0" shrinkToFit="0" readingOrder="0"/>
      <border diagonalUp="0" diagonalDown="0">
        <left/>
        <right style="medium">
          <color rgb="FF000000"/>
        </right>
        <top style="dashed">
          <color rgb="FF000000"/>
        </top>
        <bottom style="medium">
          <color rgb="FF000000"/>
        </bottom>
        <vertical/>
        <horizontal/>
      </border>
    </dxf>
    <dxf>
      <border outline="0">
        <bottom style="medium">
          <color rgb="FF000000"/>
        </bottom>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0"/>
        <color rgb="FFFFFFFF"/>
        <name val="Arial"/>
        <family val="2"/>
        <scheme val="minor"/>
      </font>
      <fill>
        <patternFill patternType="solid">
          <fgColor indexed="64"/>
          <bgColor rgb="FF1F4E78"/>
        </patternFill>
      </fill>
      <alignment horizontal="center" vertical="center" textRotation="0" wrapText="1" indent="0" justifyLastLine="0" shrinkToFit="0" readingOrder="2"/>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1"/>
      <border diagonalUp="0" diagonalDown="0">
        <left style="dashed">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2"/>
      <border diagonalUp="0" diagonalDown="0">
        <left style="medium">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right" vertical="center" textRotation="0" wrapText="1" indent="0" justifyLastLine="0" shrinkToFit="0" readingOrder="0"/>
      <border diagonalUp="0" diagonalDown="0">
        <left/>
        <right style="medium">
          <color rgb="FF000000"/>
        </right>
        <top style="dashed">
          <color rgb="FF000000"/>
        </top>
        <bottom style="medium">
          <color rgb="FF000000"/>
        </bottom>
        <vertical/>
        <horizontal/>
      </border>
    </dxf>
    <dxf>
      <border outline="0">
        <bottom style="medium">
          <color rgb="FF000000"/>
        </bottom>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1A326B"/>
      <color rgb="FF577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2438400</xdr:colOff>
      <xdr:row>0</xdr:row>
      <xdr:rowOff>161925</xdr:rowOff>
    </xdr:from>
    <xdr:to>
      <xdr:col>1</xdr:col>
      <xdr:colOff>4718594</xdr:colOff>
      <xdr:row>4</xdr:row>
      <xdr:rowOff>10279</xdr:rowOff>
    </xdr:to>
    <xdr:pic>
      <xdr:nvPicPr>
        <xdr:cNvPr id="3" name="תמונה 2" descr="לוגו מור בית השקעות">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5267181" y="161925"/>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2000250</xdr:colOff>
      <xdr:row>3</xdr:row>
      <xdr:rowOff>0</xdr:rowOff>
    </xdr:from>
    <xdr:to>
      <xdr:col>1</xdr:col>
      <xdr:colOff>2333625</xdr:colOff>
      <xdr:row>4</xdr:row>
      <xdr:rowOff>152400</xdr:rowOff>
    </xdr:to>
    <xdr:pic>
      <xdr:nvPicPr>
        <xdr:cNvPr id="4" name="Picture 3" descr="לוגו הנגשות">
          <a:extLst>
            <a:ext uri="{FF2B5EF4-FFF2-40B4-BE49-F238E27FC236}">
              <a16:creationId xmlns:a16="http://schemas.microsoft.com/office/drawing/2014/main" id="{F8D70F25-FD61-44E5-9834-0AA15A80079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76550" y="542925"/>
          <a:ext cx="333375"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2266767</xdr:colOff>
      <xdr:row>2</xdr:row>
      <xdr:rowOff>589077</xdr:rowOff>
    </xdr:to>
    <xdr:pic>
      <xdr:nvPicPr>
        <xdr:cNvPr id="3" name="תמונה 2">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4" name="תמונה 3">
          <a:extLst>
            <a:ext uri="{FF2B5EF4-FFF2-40B4-BE49-F238E27FC236}">
              <a16:creationId xmlns:a16="http://schemas.microsoft.com/office/drawing/2014/main" id="{84DDCAEF-3C50-4847-B947-66C42A3EE8E7}"/>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5" name="תמונה 4">
          <a:extLst>
            <a:ext uri="{FF2B5EF4-FFF2-40B4-BE49-F238E27FC236}">
              <a16:creationId xmlns:a16="http://schemas.microsoft.com/office/drawing/2014/main" id="{7F22BCB5-86AF-477A-8910-942588C4ABBE}"/>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627530</xdr:colOff>
      <xdr:row>1</xdr:row>
      <xdr:rowOff>123264</xdr:rowOff>
    </xdr:from>
    <xdr:to>
      <xdr:col>8</xdr:col>
      <xdr:colOff>590681</xdr:colOff>
      <xdr:row>2</xdr:row>
      <xdr:rowOff>550514</xdr:rowOff>
    </xdr:to>
    <xdr:pic>
      <xdr:nvPicPr>
        <xdr:cNvPr id="4" name="תמונה 3">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5419289" y="302558"/>
          <a:ext cx="2271563" cy="606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717176</xdr:colOff>
      <xdr:row>15</xdr:row>
      <xdr:rowOff>268941</xdr:rowOff>
    </xdr:from>
    <xdr:to>
      <xdr:col>5</xdr:col>
      <xdr:colOff>568207</xdr:colOff>
      <xdr:row>15</xdr:row>
      <xdr:rowOff>1132523</xdr:rowOff>
    </xdr:to>
    <xdr:pic>
      <xdr:nvPicPr>
        <xdr:cNvPr id="3" name="תמונה 2">
          <a:extLst>
            <a:ext uri="{FF2B5EF4-FFF2-40B4-BE49-F238E27FC236}">
              <a16:creationId xmlns:a16="http://schemas.microsoft.com/office/drawing/2014/main" id="{015E61B4-0F04-4347-8368-7808B1195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9173322" y="268941"/>
          <a:ext cx="3067119" cy="863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4ACB5F-0A9C-42CD-9861-32EFB62E6340}" name="TitleRegion1.a8.i20.1" displayName="TitleRegion1.a8.i20.1" ref="A8:I20" totalsRowShown="0" headerRowDxfId="244" headerRowBorderDxfId="253" tableBorderDxfId="254">
  <autoFilter ref="A8:I20" xr:uid="{3A563FBE-4FC5-45DF-ABFB-BA818A5688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CCE2C56-EDFD-4579-AD5F-D94EDAEBC6D2}" name="אפיק השקעה " dataDxfId="252"/>
    <tableColumn id="2" xr3:uid="{90334550-C6D0-4CB5-92F7-90866782C01C}" name="שיעור חשיפה צפוי לשנת 2023" dataDxfId="251"/>
    <tableColumn id="3" xr3:uid="{E5454B9C-BE69-4D37-8818-C26545F00AC8}" name="שיעור חשיפה  22.11.2023 צפוי" dataDxfId="250"/>
    <tableColumn id="4" xr3:uid="{63361F5D-33FB-41EF-9FAD-810C5D398143}" name="שיעור החשיפה בפועל 31.12.2023" dataDxfId="249"/>
    <tableColumn id="5" xr3:uid="{56D32E8B-FBA4-40C2-A88D-F78A939F4574}" name="שיעור החשיפה צפוי 2024" dataDxfId="248"/>
    <tableColumn id="6" xr3:uid="{FF176D89-8D56-4581-93D4-6CC2C010CD84}" name="שיעור החשיפה צפוי 26.03.24" dataDxfId="247"/>
    <tableColumn id="7" xr3:uid="{47E401D0-8035-4347-8C71-E2A43447A23A}" name="טווח סטייה" dataDxfId="246"/>
    <tableColumn id="8" xr3:uid="{37D3096E-FFD1-4EC6-81A0-198E1FAC7F3F}" name="גבולות שיעור החשיפה הצפויה" dataDxfId="245"/>
    <tableColumn id="9" xr3:uid="{2B7AD757-7FC3-4D80-B800-6F121EB3C05F}" name="מדד ייחוס"/>
  </tableColumns>
  <tableStyleInfo showFirstColumn="1"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4F02571-3596-48C1-9308-3E568F3FBCC5}" name="TitleRegion1.b73.k79.6" displayName="TitleRegion1.b73.k79.6" ref="B73:K79" totalsRowShown="0" headerRowBorderDxfId="144" tableBorderDxfId="145" totalsRowBorderDxfId="143">
  <autoFilter ref="B73:K79" xr:uid="{DD4FBE4C-81C9-4156-8E4E-B2B5066C9A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63908042-856C-48A9-BD06-4CAD19B71B09}" name="אפיק השקעה" dataDxfId="142"/>
    <tableColumn id="2" xr3:uid="{4EC56F16-C07A-4E48-8A0E-06ADB27E8A81}" name="אלפא מור תגמולים – מניות בארה&quot;ב עוקב מדד S&amp;P 500" dataDxfId="141" dataCellStyle="Percent"/>
    <tableColumn id="3" xr3:uid="{667B3799-70B8-4A41-AC43-9459B3FE5B10}" name="מור השתלמות – מניות בארה&quot;ב עוקב מדד S&amp;P 500" dataDxfId="140" dataCellStyle="Percent"/>
    <tableColumn id="4" xr3:uid="{59B6F2EE-A97E-490F-8B86-B1017CC0A0FC}" name="מור קופת גמל להשקעה –מניות בארה&quot;ב עוקב מדד S&amp;P 500" dataDxfId="139" dataCellStyle="Percent"/>
    <tableColumn id="5" xr3:uid="{DAACB7BB-ADF4-447A-974C-6C8192AC90F0}" name="_x0009_שיעור חשיפה צפוי לשנת 2024" dataDxfId="138" dataCellStyle="Percent"/>
    <tableColumn id="6" xr3:uid="{8CE9A11C-5FBE-4861-9782-77922DF9A056}" name="שיעור החשיפה צפוי 26.03.24" dataDxfId="137" dataCellStyle="Percent"/>
    <tableColumn id="7" xr3:uid="{FEECE816-9D1E-4A88-BDC4-4A48CDBCA8AA}" name="_x0009_טווח סטייה" dataDxfId="136"/>
    <tableColumn id="8" xr3:uid="{4FEEDB8C-6725-4247-A8AB-2DFB88611925}" name="_x0009_גבולות שיעור החשיפה הצפויה" dataDxfId="135"/>
    <tableColumn id="9" xr3:uid="{0814D3E9-9C36-461F-9B1A-6E9FE1025396}" name="ריק במקור" dataDxfId="134"/>
    <tableColumn id="10" xr3:uid="{E10DA5B0-EC84-46C8-A8A2-944B4941A110}" name="_x0009_מדד ייחוס" dataDxfId="133"/>
  </tableColumns>
  <tableStyleInfo showFirstColumn="1"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C25B687-7CA4-4E22-A05C-C96B035F3457}" name="TitleRegion1.b83.k89.7" displayName="TitleRegion1.b83.k89.7" ref="B83:K89" totalsRowShown="0" headerRowBorderDxfId="131" tableBorderDxfId="132" totalsRowBorderDxfId="130">
  <autoFilter ref="B83:K89" xr:uid="{34D8436F-AAED-4024-906F-D231C17603F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FE5F70CD-7C12-42D3-85EA-5F289CB71EA4}" name="אפיק השקעה" dataDxfId="129"/>
    <tableColumn id="2" xr3:uid="{F0B459C0-52DF-431D-AD05-931A3A11A75E}" name="אלפא מור תגמולים – מעורב מחקה מדדים" dataDxfId="128" dataCellStyle="Percent"/>
    <tableColumn id="3" xr3:uid="{5C27B2B8-E238-4577-B556-1D135D0C58F5}" name="מור השתלמות – מעורב מחקה מדדים" dataDxfId="127" dataCellStyle="Percent"/>
    <tableColumn id="4" xr3:uid="{FFD12A4A-600A-447D-B66C-54F60F45891F}" name="ריק במקור" dataDxfId="126" dataCellStyle="Percent"/>
    <tableColumn id="5" xr3:uid="{E11CED55-AF3B-464E-AF92-D2B1AE0E37F2}" name="_x0009_שיעור חשיפה צפוי לשנת 2024" dataDxfId="125" dataCellStyle="Percent"/>
    <tableColumn id="6" xr3:uid="{BB0F6CCF-8E6F-4AA7-A101-A0A9B8330635}" name="שיעור החשיפה צפוי 26.03.24" dataDxfId="124" dataCellStyle="Percent"/>
    <tableColumn id="7" xr3:uid="{B1DECE39-315F-4A96-9A2C-538364E59867}" name="_x0009_טווח סטייה" dataDxfId="123"/>
    <tableColumn id="8" xr3:uid="{9AB10AE0-CFE2-46E3-8D6D-1BC7EB3236C2}" name="_x0009_גבולות שיעור החשיפה הצפויה" dataDxfId="122"/>
    <tableColumn id="9" xr3:uid="{9DE88CB5-A44B-4FFB-9947-2E150C2EE2A2}" name="ריק במקור2" dataDxfId="121"/>
    <tableColumn id="10" xr3:uid="{40601378-C568-4CA4-9263-3B6DBE9EDF61}" name="_x0009_מדד ייחוס" dataDxfId="120"/>
  </tableColumns>
  <tableStyleInfo showFirstColumn="1"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DA78CC9-2A15-4985-BFF6-04192B1FF664}" name="TitleRegion1.b93.k99.8" displayName="TitleRegion1.b93.k99.8" ref="B93:K99" totalsRowShown="0" headerRowBorderDxfId="118" tableBorderDxfId="119" totalsRowBorderDxfId="117">
  <autoFilter ref="B93:K99" xr:uid="{335D1319-A934-4BE4-8DC3-83058C8E28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35BB0E63-7CA3-42B3-8A86-166CE9E30D41}" name="אפיק השקעה" dataDxfId="116"/>
    <tableColumn id="2" xr3:uid="{9B05253F-08AE-44D4-B805-1B87F4335BDB}" name="אלפא מור תגמולים – עוקב מדדים גמיש" dataDxfId="115" dataCellStyle="Percent"/>
    <tableColumn id="3" xr3:uid="{B3CC96BA-5B5C-4F4E-B39F-848C3862C3E7}" name="ריק במקור" dataDxfId="114" dataCellStyle="Percent"/>
    <tableColumn id="4" xr3:uid="{DD47B72C-96E4-4537-9522-B3C9DDF57651}" name="ריק במקור2" dataDxfId="113" dataCellStyle="Percent"/>
    <tableColumn id="5" xr3:uid="{5ABBD3CE-BA4F-40C0-B277-6543527FF3F8}" name="_x0009_שיעור חשיפה צפוי לשנת 2024" dataDxfId="112" dataCellStyle="Percent"/>
    <tableColumn id="6" xr3:uid="{B2AC437E-1351-4A76-9B96-EE338A4F4718}" name="שיעור החשיפה צפוי 26.03.24" dataDxfId="111" dataCellStyle="Percent"/>
    <tableColumn id="7" xr3:uid="{38C324BE-4F98-459B-B8C2-11080833EECC}" name="_x0009_טווח סטייה" dataDxfId="110"/>
    <tableColumn id="8" xr3:uid="{E015E30F-FD37-42E2-B8B5-DC2DF383F8F6}" name="_x0009_גבולות שיעור החשיפה הצפויה" dataDxfId="109"/>
    <tableColumn id="9" xr3:uid="{CAE27FDB-DAA3-4020-9350-88AD68F1FF28}" name="ריק במקור3" dataDxfId="108"/>
    <tableColumn id="10" xr3:uid="{0922339B-73A8-4E7C-ABA7-04414BA82912}" name="_x0009_מדד ייחוס" dataDxfId="107"/>
  </tableColumns>
  <tableStyleInfo showFirstColumn="1"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EEFA8D8-5633-4D35-ACA4-CBA24695F9A3}" name="TitleRegion1.b103.k109.9" displayName="TitleRegion1.b103.k109.9" ref="B103:K109" totalsRowShown="0" headerRowBorderDxfId="105" tableBorderDxfId="106" totalsRowBorderDxfId="104">
  <autoFilter ref="B103:K109" xr:uid="{5DE2BDE0-D45B-4BBC-BAB2-C5FC455AF48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A6A9DAFB-7977-4024-A4F7-6F1CFF8831BE}" name="אפיק השקעה" dataDxfId="103"/>
    <tableColumn id="2" xr3:uid="{DD5BBCB8-DC70-428D-9EBB-5650A34BEC1A}" name="אלפא מור תגמולים – תל בונד 20" dataDxfId="102" dataCellStyle="Percent"/>
    <tableColumn id="3" xr3:uid="{016DD1C7-862B-4E58-A671-140319B1D7DC}" name="מור השתלמות – תל בונד 20" dataDxfId="101" dataCellStyle="Percent"/>
    <tableColumn id="4" xr3:uid="{069D6D68-7822-4E1B-B2DE-4C6F3539833A}" name="מור קופת גמל להשקעה – תל בונד 20" dataDxfId="100" dataCellStyle="Percent"/>
    <tableColumn id="5" xr3:uid="{F2FD9DD5-6A0F-401D-9F78-35281D60CAE0}" name="_x0009_שיעור חשיפה צפוי לשנת 2024" dataDxfId="99" dataCellStyle="Percent"/>
    <tableColumn id="6" xr3:uid="{A4750637-63BC-4B44-8926-39D7278044E8}" name="שיעור החשיפה צפוי 26.03.24" dataDxfId="98" dataCellStyle="Percent"/>
    <tableColumn id="7" xr3:uid="{3F908DA4-95FC-4001-97D7-AFF4745AFF70}" name="_x0009_טווח סטייה" dataDxfId="97"/>
    <tableColumn id="8" xr3:uid="{4D585798-9C78-4A14-BEFD-8D33F808AFC6}" name="_x0009_גבולות שיעור החשיפה הצפויה" dataDxfId="96"/>
    <tableColumn id="9" xr3:uid="{B6541B1D-9488-4910-A6BD-C3D21E7320F5}" name="ריק במקור" dataDxfId="95"/>
    <tableColumn id="10" xr3:uid="{EC060B0B-DED4-4024-B7EC-F491E52FAB09}" name="_x0009_מדד ייחוס" dataDxfId="94"/>
  </tableColumns>
  <tableStyleInfo showFirstColumn="1"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2C31766-48D0-468E-811C-824FB04CC266}" name="TitleRegion1.b113.k119.10" displayName="TitleRegion1.b113.k119.10" ref="B113:K119" totalsRowShown="0" headerRowBorderDxfId="92" tableBorderDxfId="93" totalsRowBorderDxfId="91">
  <autoFilter ref="B113:K119" xr:uid="{A263098E-BB0A-48CF-AE0F-6E174C30644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123D50B-30CC-45FF-9AAC-AF97D016B518}" name="אפיק השקעה" dataDxfId="90"/>
    <tableColumn id="2" xr3:uid="{D60D70EB-B476-4F98-B962-4054A61E4D53}" name="אלפא מור תגמולים – שקליות ריבית קבועה ממשלתיות" dataDxfId="89" dataCellStyle="Percent"/>
    <tableColumn id="3" xr3:uid="{DA378851-C430-4622-9393-EE1B0C70EE67}" name="מור השתלמות – שקליות ריבית קבועה ממשלתיות" dataDxfId="88" dataCellStyle="Percent"/>
    <tableColumn id="4" xr3:uid="{4EF75D8C-EBE7-4539-86FD-0C688C4ACCAC}" name="מור קופת גמל להשקעה – שקליות ריבית קבועה ממשלתיות" dataDxfId="87" dataCellStyle="Percent"/>
    <tableColumn id="5" xr3:uid="{1C93E921-3C0A-413F-856D-499C0851EF7A}" name="_x0009_שיעור חשיפה צפוי לשנת 2024" dataDxfId="86" dataCellStyle="Percent"/>
    <tableColumn id="6" xr3:uid="{336CB87A-1E41-4B70-8E21-CD3B3E89A00D}" name="שיעור החשיפה צפוי 26.03.24" dataDxfId="85" dataCellStyle="Percent"/>
    <tableColumn id="7" xr3:uid="{27FF8DCB-ECB0-4AFB-8AD5-04FE02C35597}" name="_x0009_טווח סטייה" dataDxfId="84"/>
    <tableColumn id="8" xr3:uid="{24DD9777-5981-4CE1-980D-A32845CA50F9}" name="_x0009_גבולות שיעור החשיפה הצפויה" dataDxfId="83"/>
    <tableColumn id="9" xr3:uid="{CAE9AD70-96AB-4BA0-B4BB-1B718E423483}" name="ריק במקור" dataDxfId="82"/>
    <tableColumn id="10" xr3:uid="{8B928DCD-6049-4994-A292-D22FD284ECE3}" name="_x0009_מדד ייחוס" dataDxfId="81"/>
  </tableColumns>
  <tableStyleInfo showFirstColumn="1"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D6EFA10-069F-4E4D-A7A7-AEDFB177DAD1}" name="TitleRegion1.b123.k129.11" displayName="TitleRegion1.b123.k129.11" ref="B123:K129" totalsRowShown="0" headerRowBorderDxfId="79" tableBorderDxfId="80" totalsRowBorderDxfId="78">
  <autoFilter ref="B123:K129" xr:uid="{101EA74E-BB01-42B3-9E86-DD225912BA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3B6668E3-1306-4E16-9B57-1120913D3932}" name="אפיק השקעה" dataDxfId="77"/>
    <tableColumn id="2" xr3:uid="{523E3821-C78B-417C-A236-BB4E501E9ED7}" name="אלפא מור תגמולים – מדדיות ממשלתיות" dataDxfId="76" dataCellStyle="Percent"/>
    <tableColumn id="3" xr3:uid="{79CDAFAD-ACB5-4407-8DA1-FBA40B919876}" name="מור השתלמות – מדדיות ממשלתיות" dataDxfId="75" dataCellStyle="Percent"/>
    <tableColumn id="4" xr3:uid="{1A879888-39EB-4D28-A119-ABA246F878A6}" name="מור קופת גמל להשקעה – מדדיות ממשלתיות" dataDxfId="74" dataCellStyle="Percent"/>
    <tableColumn id="5" xr3:uid="{D9A97FF8-CFE2-4B45-8EFA-DC068BF05A59}" name="_x0009_שיעור חשיפה צפוי לשנת 2024" dataDxfId="73" dataCellStyle="Percent"/>
    <tableColumn id="6" xr3:uid="{F0EB24E9-5002-46E5-AB55-8C7FE3FACC86}" name="שיעור החשיפה צפוי 26.03.24" dataDxfId="72" dataCellStyle="Percent"/>
    <tableColumn id="7" xr3:uid="{CA8D6443-902C-474E-AA7A-0DEE1B99C319}" name="_x0009_טווח סטייה" dataDxfId="71"/>
    <tableColumn id="8" xr3:uid="{88DCD4D0-2638-477C-9B4F-57CAEBB23B0F}" name="_x0009_גבולות שיעור החשיפה הצפויה" dataDxfId="70"/>
    <tableColumn id="9" xr3:uid="{8D7DD76C-05E8-474B-B07C-113A95FA743D}" name="ריק במקור" dataDxfId="69"/>
    <tableColumn id="10" xr3:uid="{70E771BC-8621-4F32-8509-14A496EEC470}" name="_x0009_מדד ייחוס" dataDxfId="68"/>
  </tableColumns>
  <tableStyleInfo showFirstColumn="1"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8A685E7-3490-467C-A101-ACF5B0EF3337}" name="TitleRegion1.b133.k139.12" displayName="TitleRegion1.b133.k139.12" ref="B133:K139" totalsRowShown="0" headerRowBorderDxfId="66" tableBorderDxfId="67" totalsRowBorderDxfId="65">
  <autoFilter ref="B133:K139" xr:uid="{60470DDA-7C04-4373-9693-3AD62B8355C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18BFB371-98BD-4730-AF25-E8EABF6793FD}" name="אפיק השקעה" dataDxfId="64"/>
    <tableColumn id="2" xr3:uid="{A80BB8E7-EF82-4C29-A5E7-4325AE39B392}" name="אלפא מור תגמולים – מדדיות ממשלתיות" dataDxfId="63" dataCellStyle="Percent"/>
    <tableColumn id="3" xr3:uid="{837B8FAD-E35E-4FEB-976A-D355316B21C6}" name="מור השתלמות – מדדיות ממשלתיות" dataDxfId="62" dataCellStyle="Percent"/>
    <tableColumn id="4" xr3:uid="{9B18FAFA-3102-4FC1-B581-9CEB7AF9E89A}" name="מור קופת גמל להשקעה – מדדיות ממשלתיות" dataDxfId="61" dataCellStyle="Percent"/>
    <tableColumn id="5" xr3:uid="{E173C7E1-127E-4F78-A7F4-58F94D5E1283}" name="_x0009_שיעור חשיפה צפוי לשנת 2024" dataDxfId="60" dataCellStyle="Percent"/>
    <tableColumn id="6" xr3:uid="{99DCB595-72DB-4EBA-96E1-713C27D886A2}" name="שיעור החשיפה צפוי 26.03.24" dataDxfId="59" dataCellStyle="Percent"/>
    <tableColumn id="7" xr3:uid="{F356DABA-009E-4D16-9C78-D376100DF668}" name="_x0009_טווח סטייה" dataDxfId="58"/>
    <tableColumn id="8" xr3:uid="{C99553F3-21E0-4BC8-97B7-53F115D67C44}" name="_x0009_גבולות שיעור החשיפה הצפויה" dataDxfId="57"/>
    <tableColumn id="9" xr3:uid="{C0291F6D-7442-4309-A062-019826939008}" name="ריק במקור" dataDxfId="56"/>
    <tableColumn id="10" xr3:uid="{C2CA1A8B-D041-4BF6-9CA3-D064BBCA554E}" name="_x0009_מדד ייחוס" dataDxfId="55"/>
  </tableColumns>
  <tableStyleInfo showFirstColumn="1"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8AA7860-3B26-4352-BCC1-92C0A5E04A51}" name="TitleRegion1.b143.k154.13" displayName="TitleRegion1.b143.k154.13" ref="B143:K154" totalsRowShown="0" headerRowBorderDxfId="53" tableBorderDxfId="54" totalsRowBorderDxfId="52">
  <autoFilter ref="B143:K154" xr:uid="{B9ACF2CB-1B7F-4555-BECF-A33AA9E3AA9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B1E35D64-8969-4C9F-B34F-4368B712BE41}" name="אפיק השקעה" dataDxfId="51"/>
    <tableColumn id="2" xr3:uid="{6F60A771-29A7-4385-B2B3-536CDC236752}" name="מור חיסכון לכל ילד – סיכון מוגבר" dataDxfId="50" dataCellStyle="Percent"/>
    <tableColumn id="3" xr3:uid="{AF549F5D-321E-4BEB-B9F8-28DC2D5E8244}" name="ריק במקור" dataDxfId="49" dataCellStyle="Percent"/>
    <tableColumn id="4" xr3:uid="{0371FC14-A68B-4468-BAD7-208C0B789A26}" name="ריק במקור2" dataDxfId="48" dataCellStyle="Percent"/>
    <tableColumn id="5" xr3:uid="{B7060FA6-59E6-4909-83E6-B19529227CA3}" name="_x0009_שיעור חשיפה צפוי לשנת 2024" dataDxfId="47" dataCellStyle="Percent"/>
    <tableColumn id="6" xr3:uid="{484AF583-CEE4-4142-87B5-14C35B00D0B6}" name="שיעור החשיפה צפוי מ30.01.24" dataDxfId="46" dataCellStyle="Percent"/>
    <tableColumn id="7" xr3:uid="{B2E7FF0E-0558-427F-A7CA-A2153B522D6F}" name="_x0009_טווח סטייה" dataDxfId="45"/>
    <tableColumn id="8" xr3:uid="{2A87ACF3-2FE2-42C1-AC5B-2CFDC5DB7703}" name="_x0009_גבולות שיעור החשיפה הצפויה" dataDxfId="44"/>
    <tableColumn id="9" xr3:uid="{8B094ADF-5CA6-4A6F-975D-06E0EF9CA896}" name="ריק במקור3" dataDxfId="43"/>
    <tableColumn id="10" xr3:uid="{F3E8FD29-A5C1-447B-87CB-9CA45545B23F}" name="_x0009_מדד ייחוס" dataDxfId="42"/>
  </tableColumns>
  <tableStyleInfo showFirstColumn="1"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005ED79-72A3-4A2D-B57E-A1AD189F1BB8}" name="TitleRegion1.b158.k164.14" displayName="TitleRegion1.b158.k164.14" ref="B158:K164" totalsRowShown="0" headerRowBorderDxfId="40" tableBorderDxfId="41" totalsRowBorderDxfId="39">
  <autoFilter ref="B158:K164" xr:uid="{AD088FCE-EBD1-4038-91FF-D2B723D2ABC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5CF0FCED-9937-43A4-899E-4431BB948079}" name="אפיק השקעה" dataDxfId="38"/>
    <tableColumn id="2" xr3:uid="{B46D79E7-129F-4AA0-A830-27100D260A75}" name="מור חיסכון לכל ילד – מסלול הלכה" dataDxfId="37" dataCellStyle="Percent"/>
    <tableColumn id="3" xr3:uid="{E1C648AF-0E8E-4F1A-9A31-4C1338E917E1}" name="ריק במקור" dataDxfId="36" dataCellStyle="Percent"/>
    <tableColumn id="4" xr3:uid="{F71E504A-8326-4517-9C09-29058A7F9944}" name="ריק במקור2" dataDxfId="35" dataCellStyle="Percent"/>
    <tableColumn id="5" xr3:uid="{B99792A0-CC51-400A-9F58-C8304228F2F2}" name="_x0009_שיעור חשיפה צפוי לשנת 2024" dataDxfId="34" dataCellStyle="Percent"/>
    <tableColumn id="6" xr3:uid="{4D7766AE-BD94-4D98-948E-DAEAE33865B7}" name="שיעור החשיפה צפוי 13.02.24" dataDxfId="33" dataCellStyle="Percent"/>
    <tableColumn id="7" xr3:uid="{199BF315-B703-4608-ACA0-7DA19E16C04A}" name="_x0009_טווח סטייה" dataDxfId="32"/>
    <tableColumn id="8" xr3:uid="{DC815628-ACB7-4D9C-9852-7C4B11C6A3AC}" name="_x0009_גבולות שיעור החשיפה הצפויה" dataDxfId="31"/>
    <tableColumn id="9" xr3:uid="{4EF64A57-5D40-4245-9CB2-15899BEDB657}" name="ריק במקור3" dataDxfId="30"/>
    <tableColumn id="10" xr3:uid="{0E6ED661-7CC2-4D79-B02B-A309E11DB8AE}" name="_x0009_מדד ייחוס" dataDxfId="29"/>
  </tableColumns>
  <tableStyleInfo showFirstColumn="1"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BD46521C-5006-49EE-9148-9D3D9B883AB6}" name="TitleRegion1.b168.k174.15" displayName="TitleRegion1.b168.k174.15" ref="B168:K174" totalsRowShown="0" headerRowBorderDxfId="27" tableBorderDxfId="28" totalsRowBorderDxfId="26">
  <autoFilter ref="B168:K174" xr:uid="{84945017-3147-41E4-BA97-9F5843C6EC7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EACB0DB5-03B6-44C3-84DB-FEEF33195785}" name="אפיק השקעה" dataDxfId="25"/>
    <tableColumn id="2" xr3:uid="{3D6F8E53-CEB9-442F-9A03-77D613F9F573}" name="מור חיסכון לכל ילד – מסלול שריעה" dataDxfId="24" dataCellStyle="Percent"/>
    <tableColumn id="3" xr3:uid="{ED8380D6-0851-479E-9C88-B8FD61D9767B}" name="ריק במקור" dataDxfId="23" dataCellStyle="Percent"/>
    <tableColumn id="4" xr3:uid="{8C1E1D01-1942-4C17-8D03-21396048396D}" name="ריק במקור2" dataDxfId="22" dataCellStyle="Percent"/>
    <tableColumn id="5" xr3:uid="{B7FB4D2C-93A9-45F4-81D9-CBB5650ADE5B}" name="_x0009_שיעור חשיפה צפוי לשנת 2024" dataDxfId="21" dataCellStyle="Percent"/>
    <tableColumn id="6" xr3:uid="{F1B3753B-B24D-4C83-AA9C-C6FF7E4AE5E4}" name="שיעור החשיפה צפוי 26.03.24" dataDxfId="20" dataCellStyle="Percent"/>
    <tableColumn id="7" xr3:uid="{56DD33D8-3E53-49E5-83B7-F3AF786A5361}" name="_x0009_טווח סטייה" dataDxfId="19"/>
    <tableColumn id="8" xr3:uid="{D3AE2C8B-9E24-4496-97B2-006FA4721D45}" name="_x0009_גבולות שיעור החשיפה הצפויה" dataDxfId="18"/>
    <tableColumn id="9" xr3:uid="{6A6A479A-4B94-44DB-A08D-3BE7AD4D2E36}" name="ריק במקור3" dataDxfId="17"/>
    <tableColumn id="10" xr3:uid="{2785ABEE-76BC-4FB1-9CE6-CE93DE7574BD}" name="_x0009_מדד ייחוס" dataDxfId="16"/>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3B7090-AADA-42C2-8B72-685603D091EA}" name="TitleRegion1.a26.i38.2" displayName="TitleRegion1.a26.i38.2" ref="A26:I38" totalsRowShown="0" headerRowDxfId="233" headerRowBorderDxfId="242" tableBorderDxfId="243">
  <autoFilter ref="A26:I38" xr:uid="{4D6EEE5D-0A31-4336-8836-5EA32A98D96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4ECA3CE-18EC-4179-98CD-D15F9C54F116}" name="אפיק השקעה " dataDxfId="241"/>
    <tableColumn id="2" xr3:uid="{0C4FAB68-6862-43C0-9653-C3D193562ADB}" name="שיעור חשיפה צפוי לשנת 2023" dataDxfId="240"/>
    <tableColumn id="3" xr3:uid="{B74BBCB0-5196-4537-86A5-249AEAECB91B}" name="שיעור חשיפה  22.11.2023 צפוי" dataDxfId="239"/>
    <tableColumn id="4" xr3:uid="{83C21C05-0430-43BD-88D4-D7F7EC525CAA}" name="שיעור החשיפה בפועל 31.12.2023" dataDxfId="238"/>
    <tableColumn id="5" xr3:uid="{D83AEA16-253E-4A71-BA99-8F3784463B75}" name="שיעור החשיפה צפוי 2024" dataDxfId="237"/>
    <tableColumn id="6" xr3:uid="{98A2E0CC-8F08-4571-9CF5-4C2FAD14D918}" name="שיעור החשיפה צפוי 26.03.24" dataDxfId="236"/>
    <tableColumn id="7" xr3:uid="{5286D320-5203-4C7E-AB0A-C93C733D3E02}" name="טווח סטייה" dataDxfId="235"/>
    <tableColumn id="8" xr3:uid="{593FB018-9D7F-46EB-8DF9-5CBBC6E87635}" name="גבולות שיעור החשיפה הצפויה" dataDxfId="234"/>
    <tableColumn id="9" xr3:uid="{BAA7D905-ABD8-46D3-8F45-8BA34AB9C60C}" name="מדד ייחוס"/>
  </tableColumns>
  <tableStyleInfo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06C6C9A-EF0C-4723-877A-CB6BFAEFB366}" name="TitleRegion1.a26.f38.1" displayName="TitleRegion1.a26.f38.1" ref="A26:F38" totalsRowShown="0" headerRowDxfId="8" headerRowBorderDxfId="14" tableBorderDxfId="15">
  <autoFilter ref="A26:F38" xr:uid="{08845CB4-2827-46D2-B297-2C3316F266B4}">
    <filterColumn colId="0" hiddenButton="1"/>
    <filterColumn colId="1" hiddenButton="1"/>
    <filterColumn colId="2" hiddenButton="1"/>
    <filterColumn colId="3" hiddenButton="1"/>
    <filterColumn colId="4" hiddenButton="1"/>
    <filterColumn colId="5" hiddenButton="1"/>
  </autoFilter>
  <tableColumns count="6">
    <tableColumn id="1" xr3:uid="{13BFF5EA-0AC3-48C9-9E9B-3620DFCF0739}" name="אפיק השקעה " dataDxfId="13"/>
    <tableColumn id="2" xr3:uid="{7582E4E4-6B4C-4647-ADFC-4812A29B2B7E}" name="שיעור החשיפה בפועל 31.12.2023" dataDxfId="12"/>
    <tableColumn id="3" xr3:uid="{803CE583-99C8-402A-84FD-83226CFAD2B4}" name="שיעור החשיפה צפוי מ30.01.24" dataDxfId="11"/>
    <tableColumn id="4" xr3:uid="{182CD610-399D-48D4-93CA-3ADA11D4557A}" name="טווח סטייה" dataDxfId="10"/>
    <tableColumn id="5" xr3:uid="{6157C2B9-6901-4819-B100-D91233649296}" name="גבולות שיעור החשיפה הצפוייה" dataDxfId="9"/>
    <tableColumn id="6" xr3:uid="{C13F5B1C-A08A-490B-AEC6-28B3AFDF70F4}" name="מדד ייחוס"/>
  </tableColumns>
  <tableStyleInfo showFirstColumn="1"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BADF9A6-D11D-4955-B263-A515CB7B147B}" name="TitleRegion1.a50.f62.2" displayName="TitleRegion1.a50.f62.2" ref="A50:F62" totalsRowShown="0" headerRowDxfId="0" headerRowBorderDxfId="6" tableBorderDxfId="7">
  <autoFilter ref="A50:F62" xr:uid="{31B6CB77-7150-409B-8D32-EBDE5DDF622C}">
    <filterColumn colId="0" hiddenButton="1"/>
    <filterColumn colId="1" hiddenButton="1"/>
    <filterColumn colId="2" hiddenButton="1"/>
    <filterColumn colId="3" hiddenButton="1"/>
    <filterColumn colId="4" hiddenButton="1"/>
    <filterColumn colId="5" hiddenButton="1"/>
  </autoFilter>
  <tableColumns count="6">
    <tableColumn id="1" xr3:uid="{F76EA602-140E-4F00-B40E-1306D5C8975A}" name="אפיק השקעה " dataDxfId="5"/>
    <tableColumn id="2" xr3:uid="{8C55D716-D615-415B-BD65-29B3A0CB43F7}" name="שיעור החשיפה בפועל 31.12.2023" dataDxfId="4"/>
    <tableColumn id="3" xr3:uid="{8276F55B-21FB-4ED3-B07B-BC7AA6E9997C}" name="שיעור החשיפה צפוי מ30.01.24" dataDxfId="3"/>
    <tableColumn id="4" xr3:uid="{99C7BEE4-EBC8-4322-9B91-7430A2F80D98}" name="טווח סטייה" dataDxfId="2"/>
    <tableColumn id="5" xr3:uid="{B43A0D26-5193-4409-9B1C-C2AE921B366F}" name="גבולות שיעור החשיפה הצפוייה" dataDxfId="1"/>
    <tableColumn id="6" xr3:uid="{D8707B9E-8116-42AC-BC39-2D6733349695}" name="מדד ייחוס"/>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EECD592-A5E7-48D9-9317-97F3CC4FE894}" name="TitleRegion1.a45.i57.3" displayName="TitleRegion1.a45.i57.3" ref="A45:I57" totalsRowShown="0" headerRowDxfId="222" headerRowBorderDxfId="231" tableBorderDxfId="232">
  <autoFilter ref="A45:I57" xr:uid="{5ACF7E77-AADE-4C2F-85A6-026128B83D9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BF02337-9EDF-4987-A888-6E2962CD78BB}" name="אפיק השקעה " dataDxfId="230"/>
    <tableColumn id="2" xr3:uid="{635F9BC3-789F-4451-980F-172387C65A0D}" name="שיעור חשיפה צפוי לשנת 2023" dataDxfId="229"/>
    <tableColumn id="3" xr3:uid="{EFD116B7-F6CB-4BC6-92D7-7F8F9B9087D1}" name="שיעור חשיפה  07.12.2023 צפוי" dataDxfId="228"/>
    <tableColumn id="4" xr3:uid="{69E0C0A7-CDEA-4E3A-972D-41D0442CF225}" name="שיעור החשיפה בפועל 31.12.2023" dataDxfId="227"/>
    <tableColumn id="5" xr3:uid="{90C1F7CE-611E-47DA-9F2F-6129457ABBC8}" name="שיעור החשיפה צפוי 2024" dataDxfId="226"/>
    <tableColumn id="6" xr3:uid="{65ADCD73-70E1-4D3F-8EF3-98C19BD2EFE7}" name="שיעור החשיפה צפוי 26.03.24" dataDxfId="225"/>
    <tableColumn id="7" xr3:uid="{DF6B28BD-6EAB-44CD-B269-5D1FD6F76E3E}" name="טווח סטייה" dataDxfId="224"/>
    <tableColumn id="8" xr3:uid="{89566257-005E-4ECD-85ED-BC23456CCB54}" name="גבולות שיעור החשיפה הצפויה" dataDxfId="223"/>
    <tableColumn id="9" xr3:uid="{FBB826BA-70EF-4292-AFDF-DA3831B33E49}" name="מדד ייחוס"/>
  </tableColumns>
  <tableStyleInfo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0F1F84C-CA1D-43DE-9FBC-CB1D94FF73A7}" name="TitleRegion1.a64.i76.4" displayName="TitleRegion1.a64.i76.4" ref="A64:I76" totalsRowShown="0" headerRowDxfId="211" headerRowBorderDxfId="220" tableBorderDxfId="221">
  <autoFilter ref="A64:I76" xr:uid="{2C79C153-6776-4A3A-9F47-242A78F107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1E52360-E306-4F78-92C3-103E4719004E}" name="אפיק השקעה " dataDxfId="219"/>
    <tableColumn id="2" xr3:uid="{E2554D37-3783-42D1-8E19-EF3C8CB0CD88}" name="שיעור חשיפה צפוי לשנת 2023" dataDxfId="218"/>
    <tableColumn id="3" xr3:uid="{A78EE985-6DA1-476A-B4AB-A02D7424E337}" name="שיעור חשיפה  22.11.2023 צפוי" dataDxfId="217"/>
    <tableColumn id="4" xr3:uid="{7E790F56-7CD1-419A-95AA-BFA8AF2E1AEE}" name="שיעור החשיפה בפועל 31.12.2023" dataDxfId="216"/>
    <tableColumn id="5" xr3:uid="{904870D4-4A6A-46CC-BEDB-4BAB361D1DEC}" name="שיעור החשיפה צפוי 2024" dataDxfId="215"/>
    <tableColumn id="6" xr3:uid="{5267D3C5-E25C-4A42-94E0-8EAB05748522}" name="שיעור החשיפה צפוי 26.03.24" dataDxfId="214"/>
    <tableColumn id="7" xr3:uid="{941890F1-51B7-407F-83D0-8638370EF13A}" name="טווח סטייה" dataDxfId="213"/>
    <tableColumn id="8" xr3:uid="{CA743FBB-28D0-4A39-8E32-6AC8483B8C50}" name="גבולות שיעור החשיפה הצפויה" dataDxfId="212"/>
    <tableColumn id="9" xr3:uid="{AA45F080-B6B4-4135-B332-E9CFB0536A77}" name="מדד ייחוס"/>
  </tableColumns>
  <tableStyleInfo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969AB56-2C48-46A1-B148-6A9F9C5483DF}" name="TitleRegion1.b5.k16.1" displayName="TitleRegion1.b5.k16.1" ref="B5:K16" totalsRowShown="0" headerRowBorderDxfId="209" tableBorderDxfId="210" totalsRowBorderDxfId="208">
  <autoFilter ref="B5:K16" xr:uid="{6243ED1C-0763-4B2E-A929-83559C226B6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80091EDA-15F6-4772-AF38-4EE8853C8DB6}" name="אפיק השקעה" dataDxfId="207"/>
    <tableColumn id="2" xr3:uid="{54F4530B-A50C-4172-AE3B-29737F5091E1}" name="אלפא מור תגמולים – מניות" dataDxfId="206" dataCellStyle="Percent"/>
    <tableColumn id="3" xr3:uid="{6F90A527-9F2E-4B3B-A57A-A1F9F078DBAA}" name="מור השתלמות – מניות" dataDxfId="205" dataCellStyle="Percent"/>
    <tableColumn id="4" xr3:uid="{98F3BF2E-2878-4BE1-82A6-9DC541D1ECFE}" name="מור קופת גמל להשקעה – מניות" dataDxfId="204" dataCellStyle="Percent"/>
    <tableColumn id="5" xr3:uid="{7AEDD0D6-7249-4C9A-BA98-DCDE8E19D5F8}" name="_x0009_שיעור חשיפה צפוי לשנת 2024" dataDxfId="203" dataCellStyle="Percent"/>
    <tableColumn id="6" xr3:uid="{5FAED3BA-66C0-4A4C-9D80-094042C91BF8}" name="שיעור החשיפה צפוי 26.03.24" dataDxfId="202" dataCellStyle="Percent"/>
    <tableColumn id="7" xr3:uid="{59289C30-6B75-40DD-B832-0C660E3A9630}" name="_x0009_טווח סטייה" dataDxfId="201"/>
    <tableColumn id="8" xr3:uid="{FFF34093-F45D-4FD7-B1E9-16AAC1D4AE54}" name="_x0009_גבולות שיעור החשיפה הצפויה" dataDxfId="200"/>
    <tableColumn id="9" xr3:uid="{5FF41149-2FED-42E9-A571-5C2CAEE59A6D}" name="ריק במקור" dataDxfId="199"/>
    <tableColumn id="10" xr3:uid="{CCBAC446-7202-46F0-9D77-F72F6D6C7041}" name="_x0009_מדד ייחוס" dataDxfId="198"/>
  </tableColumns>
  <tableStyleInfo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7A11160-AEA7-410C-924E-5E1828ECD299}" name="TitleRegion1.b21.k32.2" displayName="TitleRegion1.b21.k32.2" ref="B21:K32" totalsRowShown="0" headerRowBorderDxfId="196" tableBorderDxfId="197" totalsRowBorderDxfId="195">
  <autoFilter ref="B21:K32" xr:uid="{B948C087-F52D-428C-9CAF-DA281971C67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2AF45F59-ED6C-4EAE-B25E-BDF76A31A4F2}" name="אפיק השקעה" dataDxfId="194"/>
    <tableColumn id="2" xr3:uid="{BD2F1B05-09DB-4850-BF05-C1D1A1EBA51C}" name="אלפא מור תגמולים - אג&quot;ח עד 25% במניות" dataDxfId="193" dataCellStyle="Percent"/>
    <tableColumn id="3" xr3:uid="{B07D60BB-06D7-499A-9E77-7DA2B0BF19CA}" name="מור השתלמות - אג&quot;ח עד 25% במניות" dataDxfId="192" dataCellStyle="Percent"/>
    <tableColumn id="4" xr3:uid="{A03C8E2A-E2EB-43E6-99B2-0F51964D9749}" name="מור קופת גמל להשקעה- אג&quot;ח עד 25% במניות" dataDxfId="191" dataCellStyle="Percent"/>
    <tableColumn id="5" xr3:uid="{92C3E2D9-207E-49DA-8F49-859FE9882A5F}" name="_x0009_שיעור חשיפה צפוי לשנת 2024" dataDxfId="190" dataCellStyle="Percent"/>
    <tableColumn id="6" xr3:uid="{3B2651A0-4ABA-43F1-8117-0995CAD4E1BF}" name="שיעור החשיפה צפוי 26.03.24" dataDxfId="189" dataCellStyle="Percent"/>
    <tableColumn id="7" xr3:uid="{775B4E75-D3A0-4162-B28C-086524AC9F70}" name="_x0009_טווח סטייה" dataDxfId="188"/>
    <tableColumn id="8" xr3:uid="{66804F8B-DADD-460E-90B0-BED561FD2355}" name="_x0009_גבולות שיעור החשיפה הצפויה" dataDxfId="187"/>
    <tableColumn id="9" xr3:uid="{FB834191-9CA2-44F2-B71C-1379E64692FD}" name="ריק במקור" dataDxfId="186"/>
    <tableColumn id="10" xr3:uid="{6D09ED2B-2AFE-413E-A59E-F54AF7953C43}" name="_x0009_מדד ייחוס" dataDxfId="185"/>
  </tableColumns>
  <tableStyleInfo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1A9BDFE-016B-4FED-84B4-EBBCE35452A5}" name="TitleRegion1.b37.k43.3" displayName="TitleRegion1.b37.k43.3" ref="B37:K43" totalsRowShown="0" headerRowBorderDxfId="183" tableBorderDxfId="184" totalsRowBorderDxfId="182">
  <autoFilter ref="B37:K43" xr:uid="{B2171A54-3321-44EA-B08C-3FC0EAC765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3AD36ED4-91BA-46ED-8AE1-6A3E9C1CF576}" name="אפיק השקעה" dataDxfId="181"/>
    <tableColumn id="2" xr3:uid="{89758C0B-AE47-478A-B4A1-94A89C54A121}" name="אלפא מור תגמולים - משולב סחיר" dataDxfId="180" dataCellStyle="Percent"/>
    <tableColumn id="3" xr3:uid="{10132D77-45F6-4BA8-8AE6-6D6E5DA76834}" name="ריק במקור" dataDxfId="179" dataCellStyle="Percent"/>
    <tableColumn id="4" xr3:uid="{10A3A82B-53A7-41EB-B3B9-2857B4CC06B7}" name="ריק במקור2" dataDxfId="178" dataCellStyle="Percent"/>
    <tableColumn id="5" xr3:uid="{C0A6CFD3-354F-4BF0-A6FE-E205D1F0F098}" name="_x0009_שיעור חשיפה צפוי לשנת 2024" dataDxfId="177" dataCellStyle="Percent"/>
    <tableColumn id="6" xr3:uid="{A68D7DAE-ADF3-401F-B430-07B05E7C2EB1}" name="שיעור החשיפה צפוי 26.03.24" dataDxfId="176" dataCellStyle="Percent"/>
    <tableColumn id="7" xr3:uid="{3093B71A-4319-4414-AFAB-CA4B3DF219C9}" name="_x0009_טווח סטייה" dataDxfId="175"/>
    <tableColumn id="8" xr3:uid="{BE64E757-9A3D-4F21-905E-FB8758709E37}" name="_x0009_גבולות שיעור החשיפה הצפויה" dataDxfId="174"/>
    <tableColumn id="9" xr3:uid="{42498AB6-8E3C-4A2E-9E75-83103AD5FAB1}" name="ריק במקור3" dataDxfId="173"/>
    <tableColumn id="10" xr3:uid="{7D5C7FFA-0386-4CB8-869C-D1A0CF9D3C87}" name="_x0009_מדד ייחוס" dataDxfId="172"/>
  </tableColumns>
  <tableStyleInfo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72B0C0D-2F0A-41F1-8E90-01035CA17AFF}" name="TitleRegion1.b47.k58.4" displayName="TitleRegion1.b47.k58.4" ref="B47:K58" totalsRowShown="0" headerRowBorderDxfId="170" tableBorderDxfId="171" totalsRowBorderDxfId="169">
  <autoFilter ref="B47:K58" xr:uid="{9BFE2321-5193-48DC-B629-C870ACE437B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675E6D4-3908-46E2-81FA-0443B282C247}" name="אפיק השקעה" dataDxfId="168"/>
    <tableColumn id="2" xr3:uid="{A6C916E1-5F49-460E-9B94-448CBE3420EE}" name="אלפא מור תגמולים - אג&quot;ח" dataDxfId="167" dataCellStyle="Percent"/>
    <tableColumn id="3" xr3:uid="{E1CF3C32-07FA-4C0B-B2EE-5A4D955BBDCA}" name="מור קרן השתלמות אג&quot;ח" dataDxfId="166" dataCellStyle="Percent"/>
    <tableColumn id="4" xr3:uid="{9BB857DE-7B3E-444E-BAE3-4A6555E9B349}" name="מור גמל להשקעה - אג&quot;ח" dataDxfId="165" dataCellStyle="Percent"/>
    <tableColumn id="5" xr3:uid="{14625E93-37F9-4352-95D6-C9D9561803DE}" name="_x0009_שיעור חשיפה צפוי לשנת 2024" dataDxfId="164" dataCellStyle="Percent"/>
    <tableColumn id="6" xr3:uid="{19D75742-514B-41B1-9268-437A1765B451}" name="שיעור החשיפה צפוי 26.03.24" dataDxfId="163" dataCellStyle="Percent"/>
    <tableColumn id="7" xr3:uid="{3E02A36A-F312-443C-91E5-E27BEA6CAFC8}" name="_x0009_טווח סטייה" dataDxfId="162"/>
    <tableColumn id="8" xr3:uid="{6CDCAB57-AA13-4076-9009-1E16714F4041}" name="_x0009_גבולות שיעור החשיפה הצפויה" dataDxfId="161"/>
    <tableColumn id="9" xr3:uid="{06234610-0E98-4C64-ABBE-F1C13CE04C03}" name="ריק במקור" dataDxfId="160"/>
    <tableColumn id="10" xr3:uid="{17449FDE-E0E4-4A54-84E6-DD448E9B578F}" name="_x0009_מדד ייחוס" dataDxfId="159"/>
  </tableColumns>
  <tableStyleInfo showFirstColumn="1"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818BE73-4D87-4094-98FD-80955D16E33D}" name="TitleRegion1.b63.k69.5" displayName="TitleRegion1.b63.k69.5" ref="B63:K69" totalsRowShown="0" headerRowBorderDxfId="157" tableBorderDxfId="158" totalsRowBorderDxfId="156">
  <autoFilter ref="B63:K69" xr:uid="{EDBCFA95-49FC-4821-8D22-6505A326E97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BA104DC2-5020-4D25-8F35-AF6819CE6E0C}" name="אפיק השקעה" dataDxfId="155"/>
    <tableColumn id="2" xr3:uid="{FD1FF28D-CED7-4155-A1F1-6350ED480D20}" name="אלפא מור תגמולים – מניות תל אביב 35" dataDxfId="154" dataCellStyle="Percent"/>
    <tableColumn id="3" xr3:uid="{9F91D11B-704F-479A-AF7B-CEA42B4BB8A6}" name="מור השתלמות – מניות תל אביב 35" dataDxfId="153" dataCellStyle="Percent"/>
    <tableColumn id="4" xr3:uid="{48A59081-A569-44EB-8AFC-A4C8C7FC57D8}" name="מור קופת גמל להשקעה – מניות תל אביב 35" dataDxfId="152" dataCellStyle="Percent"/>
    <tableColumn id="5" xr3:uid="{13A8520C-25D1-4BE9-B95F-2F67A7747F1D}" name="_x0009_שיעור חשיפה צפוי לשנת 2024" dataDxfId="151" dataCellStyle="Percent"/>
    <tableColumn id="6" xr3:uid="{E7104565-9E86-4B9A-8E95-7F1A04440745}" name="שיעור החשיפה צפוי 26.03.24" dataDxfId="150" dataCellStyle="Percent"/>
    <tableColumn id="7" xr3:uid="{2F418F0F-60BB-4001-9E30-9C5F72032E53}" name="_x0009_טווח סטייה" dataDxfId="149"/>
    <tableColumn id="8" xr3:uid="{74033F09-6AF4-47CE-8491-FE56FA3EFF7F}" name="_x0009_גבולות שיעור החשיפה הצפויה" dataDxfId="148"/>
    <tableColumn id="9" xr3:uid="{1FA067FA-5138-4AE8-AF52-6E3A860C3946}" name="ריק במקור" dataDxfId="147"/>
    <tableColumn id="10" xr3:uid="{1CAA09D7-0C4A-4B02-AA62-639D9A918F39}" name="_x0009_מדד ייחוס" dataDxfId="146"/>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2.xml"/><Relationship Id="rId13" Type="http://schemas.openxmlformats.org/officeDocument/2006/relationships/table" Target="../tables/table17.xml"/><Relationship Id="rId3" Type="http://schemas.openxmlformats.org/officeDocument/2006/relationships/table" Target="../tables/table7.xml"/><Relationship Id="rId7" Type="http://schemas.openxmlformats.org/officeDocument/2006/relationships/table" Target="../tables/table11.xml"/><Relationship Id="rId12" Type="http://schemas.openxmlformats.org/officeDocument/2006/relationships/table" Target="../tables/table16.xml"/><Relationship Id="rId2" Type="http://schemas.openxmlformats.org/officeDocument/2006/relationships/table" Target="../tables/table6.xml"/><Relationship Id="rId1" Type="http://schemas.openxmlformats.org/officeDocument/2006/relationships/table" Target="../tables/table5.xml"/><Relationship Id="rId6" Type="http://schemas.openxmlformats.org/officeDocument/2006/relationships/table" Target="../tables/table10.xml"/><Relationship Id="rId11" Type="http://schemas.openxmlformats.org/officeDocument/2006/relationships/table" Target="../tables/table15.xml"/><Relationship Id="rId5" Type="http://schemas.openxmlformats.org/officeDocument/2006/relationships/table" Target="../tables/table9.xml"/><Relationship Id="rId15" Type="http://schemas.openxmlformats.org/officeDocument/2006/relationships/table" Target="../tables/table19.xml"/><Relationship Id="rId10" Type="http://schemas.openxmlformats.org/officeDocument/2006/relationships/table" Target="../tables/table14.xml"/><Relationship Id="rId4" Type="http://schemas.openxmlformats.org/officeDocument/2006/relationships/table" Target="../tables/table8.xml"/><Relationship Id="rId9" Type="http://schemas.openxmlformats.org/officeDocument/2006/relationships/table" Target="../tables/table13.xml"/><Relationship Id="rId14" Type="http://schemas.openxmlformats.org/officeDocument/2006/relationships/table" Target="../tables/table1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table" Target="../tables/table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rightToLeft="1" tabSelected="1" workbookViewId="0">
      <selection activeCell="B4" sqref="B4"/>
    </sheetView>
  </sheetViews>
  <sheetFormatPr defaultColWidth="0" defaultRowHeight="14.25" zeroHeight="1" x14ac:dyDescent="0.2"/>
  <cols>
    <col min="1" max="1" width="8.5" style="2" customWidth="1"/>
    <col min="2" max="2" width="68.375" style="2" customWidth="1"/>
    <col min="3" max="4" width="9" style="2" hidden="1"/>
    <col min="5" max="10" width="0" style="2" hidden="1"/>
    <col min="11" max="16384" width="9" style="2" hidden="1"/>
  </cols>
  <sheetData>
    <row r="1" spans="1:2" x14ac:dyDescent="0.2"/>
    <row r="2" spans="1:2" x14ac:dyDescent="0.2"/>
    <row r="3" spans="1:2" x14ac:dyDescent="0.2">
      <c r="A3" s="26" t="s">
        <v>103</v>
      </c>
    </row>
    <row r="4" spans="1:2" x14ac:dyDescent="0.2"/>
    <row r="5" spans="1:2" x14ac:dyDescent="0.2"/>
    <row r="6" spans="1:2" x14ac:dyDescent="0.2"/>
    <row r="7" spans="1:2" x14ac:dyDescent="0.2">
      <c r="A7" s="160" t="s">
        <v>17</v>
      </c>
      <c r="B7" s="160"/>
    </row>
    <row r="8" spans="1:2" x14ac:dyDescent="0.2">
      <c r="A8" s="23"/>
      <c r="B8" s="23"/>
    </row>
    <row r="9" spans="1:2" x14ac:dyDescent="0.2">
      <c r="A9" s="161" t="s">
        <v>16</v>
      </c>
      <c r="B9" s="161"/>
    </row>
    <row r="10" spans="1:2" x14ac:dyDescent="0.2">
      <c r="A10" s="23"/>
      <c r="B10" s="23"/>
    </row>
    <row r="11" spans="1:2" x14ac:dyDescent="0.2">
      <c r="A11" s="160" t="s">
        <v>18</v>
      </c>
      <c r="B11" s="160"/>
    </row>
    <row r="12" spans="1:2" x14ac:dyDescent="0.2">
      <c r="A12" s="24"/>
      <c r="B12" s="24"/>
    </row>
    <row r="13" spans="1:2" x14ac:dyDescent="0.2">
      <c r="A13" s="24"/>
      <c r="B13" s="24"/>
    </row>
    <row r="14" spans="1:2" x14ac:dyDescent="0.2">
      <c r="A14" s="24"/>
      <c r="B14" s="24"/>
    </row>
    <row r="15" spans="1:2" x14ac:dyDescent="0.2">
      <c r="A15" s="3"/>
      <c r="B15" s="3"/>
    </row>
    <row r="16" spans="1:2" x14ac:dyDescent="0.2">
      <c r="A16" s="29" t="s">
        <v>66</v>
      </c>
      <c r="B16" s="3"/>
    </row>
    <row r="17" spans="1:2" x14ac:dyDescent="0.2">
      <c r="A17" s="30">
        <v>44923</v>
      </c>
      <c r="B17" s="3" t="s">
        <v>104</v>
      </c>
    </row>
    <row r="18" spans="1:2" x14ac:dyDescent="0.2">
      <c r="A18" s="30">
        <v>44958</v>
      </c>
      <c r="B18" s="3" t="s">
        <v>105</v>
      </c>
    </row>
    <row r="19" spans="1:2" x14ac:dyDescent="0.2">
      <c r="A19" s="30">
        <v>44986</v>
      </c>
      <c r="B19" s="3" t="s">
        <v>108</v>
      </c>
    </row>
    <row r="20" spans="1:2" hidden="1" x14ac:dyDescent="0.2">
      <c r="A20" s="30"/>
      <c r="B20" s="3"/>
    </row>
    <row r="21" spans="1:2" hidden="1" x14ac:dyDescent="0.2">
      <c r="A21" s="30"/>
      <c r="B21" s="3"/>
    </row>
    <row r="22" spans="1:2" hidden="1" x14ac:dyDescent="0.2">
      <c r="A22" s="30"/>
      <c r="B22" s="3"/>
    </row>
    <row r="23" spans="1:2" hidden="1" x14ac:dyDescent="0.2">
      <c r="A23" s="30"/>
      <c r="B23" s="3"/>
    </row>
    <row r="24" spans="1:2" hidden="1" x14ac:dyDescent="0.2">
      <c r="A24" s="30"/>
      <c r="B24" s="3"/>
    </row>
    <row r="25" spans="1:2" hidden="1" x14ac:dyDescent="0.2">
      <c r="A25" s="30"/>
      <c r="B25" s="3"/>
    </row>
    <row r="26" spans="1:2" hidden="1" x14ac:dyDescent="0.2">
      <c r="A26" s="30"/>
      <c r="B26" s="3"/>
    </row>
    <row r="27" spans="1:2" hidden="1" x14ac:dyDescent="0.2">
      <c r="A27" s="30"/>
      <c r="B27" s="3"/>
    </row>
    <row r="28" spans="1:2" hidden="1" x14ac:dyDescent="0.2">
      <c r="A28" s="30"/>
      <c r="B28" s="3"/>
    </row>
    <row r="29" spans="1:2" hidden="1" x14ac:dyDescent="0.2">
      <c r="A29" s="30"/>
      <c r="B29" s="3"/>
    </row>
    <row r="30" spans="1:2" hidden="1" x14ac:dyDescent="0.2">
      <c r="A30" s="30"/>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xr:uid="{05C16D04-AF64-4248-9A38-EB3C8BD95BBA}"/>
    <hyperlink ref="A9:B9" location="'מסלולים  מתמחים'!A1" display="מסלולים מתמחים | אלפא מור תגמולים, מור השתלמות מור גמל להשקעה" xr:uid="{2CA7A386-0545-47DF-913E-49B4D599C194}"/>
    <hyperlink ref="A11:B11" location="'חיסכון לכל ילד'!A1" display="חיסכון לכל ילד   | מסלולים מתמחים וכלליים" xr:uid="{3E569F98-50EC-40D2-A94C-B22EB3DCB16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7"/>
  <sheetViews>
    <sheetView rightToLeft="1" topLeftCell="A16" workbookViewId="0">
      <selection activeCell="B6" sqref="B6"/>
    </sheetView>
  </sheetViews>
  <sheetFormatPr defaultColWidth="9" defaultRowHeight="14.25" x14ac:dyDescent="0.2"/>
  <cols>
    <col min="1" max="1" width="20.125" style="14" customWidth="1"/>
    <col min="2" max="2" width="28.75" style="14" customWidth="1"/>
    <col min="3" max="3" width="67.875" style="14" customWidth="1"/>
    <col min="4" max="4" width="34.375" style="14" customWidth="1"/>
    <col min="5" max="5" width="26.125" style="1" customWidth="1"/>
    <col min="6" max="13" width="9" style="1"/>
    <col min="14" max="16384" width="9" style="14"/>
  </cols>
  <sheetData>
    <row r="1" spans="1:5" x14ac:dyDescent="0.2">
      <c r="A1" s="1"/>
      <c r="B1" s="1"/>
      <c r="C1" s="1"/>
      <c r="D1" s="1"/>
    </row>
    <row r="2" spans="1:5" x14ac:dyDescent="0.2">
      <c r="A2" s="1"/>
      <c r="B2" s="1"/>
      <c r="C2" s="1"/>
      <c r="D2" s="1"/>
    </row>
    <row r="3" spans="1:5" ht="53.25" customHeight="1" x14ac:dyDescent="0.2">
      <c r="A3" s="162" t="s">
        <v>94</v>
      </c>
      <c r="B3" s="162"/>
      <c r="C3" s="162"/>
      <c r="D3" s="41"/>
    </row>
    <row r="4" spans="1:5" x14ac:dyDescent="0.2">
      <c r="A4" s="1"/>
      <c r="B4" s="1"/>
      <c r="C4" s="1"/>
      <c r="D4" s="1"/>
    </row>
    <row r="5" spans="1:5" x14ac:dyDescent="0.2">
      <c r="A5" s="1"/>
      <c r="B5" s="1"/>
      <c r="C5" s="1"/>
      <c r="D5" s="1"/>
    </row>
    <row r="6" spans="1:5" x14ac:dyDescent="0.2">
      <c r="A6" s="15" t="s">
        <v>42</v>
      </c>
      <c r="B6" s="15" t="s">
        <v>19</v>
      </c>
      <c r="C6" s="15" t="s">
        <v>20</v>
      </c>
      <c r="D6" s="66" t="s">
        <v>21</v>
      </c>
      <c r="E6" s="72" t="s">
        <v>113</v>
      </c>
    </row>
    <row r="7" spans="1:5" ht="83.25" customHeight="1" x14ac:dyDescent="0.2">
      <c r="A7" s="15" t="s">
        <v>22</v>
      </c>
      <c r="B7" s="17" t="s">
        <v>23</v>
      </c>
      <c r="C7" s="15" t="s">
        <v>62</v>
      </c>
      <c r="D7" s="67" t="s">
        <v>81</v>
      </c>
      <c r="E7" s="77" t="s">
        <v>115</v>
      </c>
    </row>
    <row r="8" spans="1:5" ht="180.75" customHeight="1" x14ac:dyDescent="0.2">
      <c r="A8" s="15" t="s">
        <v>65</v>
      </c>
      <c r="B8" s="17" t="s">
        <v>63</v>
      </c>
      <c r="C8" s="28" t="s">
        <v>64</v>
      </c>
      <c r="D8" s="68" t="s">
        <v>82</v>
      </c>
      <c r="E8" s="77" t="s">
        <v>116</v>
      </c>
    </row>
    <row r="9" spans="1:5" ht="93.75" customHeight="1" x14ac:dyDescent="0.2">
      <c r="A9" s="15" t="s">
        <v>24</v>
      </c>
      <c r="B9" s="17" t="s">
        <v>25</v>
      </c>
      <c r="C9" s="15" t="s">
        <v>43</v>
      </c>
      <c r="D9" s="69" t="s">
        <v>26</v>
      </c>
      <c r="E9" s="78">
        <v>1E-3</v>
      </c>
    </row>
    <row r="10" spans="1:5" ht="71.25" x14ac:dyDescent="0.2">
      <c r="A10" s="15" t="s">
        <v>27</v>
      </c>
      <c r="B10" s="17" t="s">
        <v>28</v>
      </c>
      <c r="C10" s="15" t="s">
        <v>44</v>
      </c>
      <c r="D10" s="69" t="s">
        <v>29</v>
      </c>
      <c r="E10" s="78">
        <v>1E-3</v>
      </c>
    </row>
    <row r="11" spans="1:5" ht="87.75" customHeight="1" x14ac:dyDescent="0.2">
      <c r="A11" s="15" t="s">
        <v>30</v>
      </c>
      <c r="B11" s="17" t="s">
        <v>31</v>
      </c>
      <c r="C11" s="15" t="s">
        <v>45</v>
      </c>
      <c r="D11" s="69" t="s">
        <v>32</v>
      </c>
      <c r="E11" s="78">
        <v>1E-3</v>
      </c>
    </row>
    <row r="12" spans="1:5" ht="92.25" customHeight="1" x14ac:dyDescent="0.2">
      <c r="A12" s="15" t="s">
        <v>33</v>
      </c>
      <c r="B12" s="17" t="s">
        <v>34</v>
      </c>
      <c r="C12" s="15" t="s">
        <v>35</v>
      </c>
      <c r="D12" s="69" t="s">
        <v>36</v>
      </c>
      <c r="E12" s="77" t="s">
        <v>117</v>
      </c>
    </row>
    <row r="13" spans="1:5" ht="90.75" customHeight="1" x14ac:dyDescent="0.2">
      <c r="A13" s="16" t="s">
        <v>48</v>
      </c>
      <c r="B13" s="17" t="s">
        <v>58</v>
      </c>
      <c r="C13" s="16" t="s">
        <v>46</v>
      </c>
      <c r="D13" s="69" t="s">
        <v>37</v>
      </c>
      <c r="E13" s="78">
        <v>1E-3</v>
      </c>
    </row>
    <row r="14" spans="1:5" ht="42.75" x14ac:dyDescent="0.2">
      <c r="A14" s="16" t="s">
        <v>38</v>
      </c>
      <c r="B14" s="17" t="s">
        <v>57</v>
      </c>
      <c r="C14" s="16" t="s">
        <v>39</v>
      </c>
      <c r="D14" s="69" t="s">
        <v>40</v>
      </c>
      <c r="E14" s="78">
        <v>1E-3</v>
      </c>
    </row>
    <row r="15" spans="1:5" ht="93.75" customHeight="1" x14ac:dyDescent="0.2">
      <c r="A15" s="16" t="s">
        <v>41</v>
      </c>
      <c r="B15" s="17" t="s">
        <v>59</v>
      </c>
      <c r="C15" s="16" t="s">
        <v>47</v>
      </c>
      <c r="D15" s="70" t="s">
        <v>111</v>
      </c>
      <c r="E15" s="77" t="s">
        <v>118</v>
      </c>
    </row>
    <row r="16" spans="1:5" ht="177" customHeight="1" x14ac:dyDescent="0.2">
      <c r="A16" s="16" t="s">
        <v>96</v>
      </c>
      <c r="B16" s="17" t="s">
        <v>97</v>
      </c>
      <c r="C16" s="63" t="s">
        <v>98</v>
      </c>
      <c r="D16" s="81" t="s">
        <v>124</v>
      </c>
      <c r="E16" s="78">
        <v>1.5E-3</v>
      </c>
    </row>
    <row r="17" spans="1:13" ht="136.15" customHeight="1" x14ac:dyDescent="0.2">
      <c r="A17" s="16" t="s">
        <v>99</v>
      </c>
      <c r="B17" s="17" t="s">
        <v>100</v>
      </c>
      <c r="C17" s="16" t="s">
        <v>101</v>
      </c>
      <c r="D17" s="71" t="s">
        <v>102</v>
      </c>
      <c r="E17" s="78">
        <v>1.5E-3</v>
      </c>
    </row>
    <row r="18" spans="1:13" s="27" customFormat="1" ht="85.5" x14ac:dyDescent="0.25">
      <c r="A18" s="15" t="s">
        <v>122</v>
      </c>
      <c r="B18" s="17" t="s">
        <v>119</v>
      </c>
      <c r="C18" s="15" t="s">
        <v>120</v>
      </c>
      <c r="D18" s="67" t="s">
        <v>121</v>
      </c>
      <c r="E18" s="79">
        <v>2.5000000000000001E-3</v>
      </c>
      <c r="F18" s="1"/>
      <c r="G18" s="1"/>
      <c r="H18" s="1"/>
      <c r="I18" s="1"/>
      <c r="J18" s="1"/>
      <c r="K18" s="1"/>
      <c r="L18" s="1"/>
      <c r="M18" s="1"/>
    </row>
    <row r="20" spans="1:13" x14ac:dyDescent="0.2">
      <c r="A20" s="163" t="s">
        <v>55</v>
      </c>
      <c r="B20" s="163"/>
      <c r="C20" s="163"/>
      <c r="D20" s="163"/>
    </row>
    <row r="21" spans="1:13" ht="14.25" customHeight="1" x14ac:dyDescent="0.2">
      <c r="A21" s="164" t="s">
        <v>56</v>
      </c>
      <c r="B21" s="164"/>
      <c r="C21" s="164"/>
      <c r="D21" s="164"/>
    </row>
    <row r="22" spans="1:13" x14ac:dyDescent="0.2">
      <c r="A22" s="164"/>
      <c r="B22" s="164"/>
      <c r="C22" s="164"/>
      <c r="D22" s="164"/>
    </row>
    <row r="23" spans="1:13" x14ac:dyDescent="0.2">
      <c r="A23" s="164"/>
      <c r="B23" s="164"/>
      <c r="C23" s="164"/>
      <c r="D23" s="164"/>
    </row>
    <row r="24" spans="1:13" x14ac:dyDescent="0.2">
      <c r="A24" s="164"/>
      <c r="B24" s="164"/>
      <c r="C24" s="164"/>
      <c r="D24" s="164"/>
    </row>
    <row r="25" spans="1:13" x14ac:dyDescent="0.2">
      <c r="A25" s="164"/>
      <c r="B25" s="164"/>
      <c r="C25" s="164"/>
      <c r="D25" s="164"/>
    </row>
    <row r="26" spans="1:13" x14ac:dyDescent="0.2">
      <c r="A26" s="164"/>
      <c r="B26" s="164"/>
      <c r="C26" s="164"/>
      <c r="D26" s="164"/>
    </row>
    <row r="27" spans="1:13" x14ac:dyDescent="0.2">
      <c r="A27" s="164"/>
      <c r="B27" s="164"/>
      <c r="C27" s="164"/>
      <c r="D27" s="164"/>
    </row>
    <row r="28" spans="1:13" x14ac:dyDescent="0.2">
      <c r="A28" s="164"/>
      <c r="B28" s="164"/>
      <c r="C28" s="164"/>
      <c r="D28" s="164"/>
    </row>
    <row r="29" spans="1:13" x14ac:dyDescent="0.2">
      <c r="A29" s="164"/>
      <c r="B29" s="164"/>
      <c r="C29" s="164"/>
      <c r="D29" s="164"/>
    </row>
    <row r="30" spans="1:13" x14ac:dyDescent="0.2">
      <c r="A30" s="164"/>
      <c r="B30" s="164"/>
      <c r="C30" s="164"/>
      <c r="D30" s="164"/>
    </row>
    <row r="31" spans="1:13" x14ac:dyDescent="0.2">
      <c r="A31" s="164"/>
      <c r="B31" s="164"/>
      <c r="C31" s="164"/>
      <c r="D31" s="164"/>
    </row>
    <row r="32" spans="1:13" x14ac:dyDescent="0.2">
      <c r="A32" s="164"/>
      <c r="B32" s="164"/>
      <c r="C32" s="164"/>
      <c r="D32" s="164"/>
    </row>
    <row r="33" spans="1:4" x14ac:dyDescent="0.2">
      <c r="A33" s="164"/>
      <c r="B33" s="164"/>
      <c r="C33" s="164"/>
      <c r="D33" s="164"/>
    </row>
    <row r="34" spans="1:4" x14ac:dyDescent="0.2">
      <c r="A34" s="164"/>
      <c r="B34" s="164"/>
      <c r="C34" s="164"/>
      <c r="D34" s="164"/>
    </row>
    <row r="35" spans="1:4" x14ac:dyDescent="0.2">
      <c r="A35" s="164"/>
      <c r="B35" s="164"/>
      <c r="C35" s="164"/>
      <c r="D35" s="164"/>
    </row>
    <row r="36" spans="1:4" x14ac:dyDescent="0.2">
      <c r="A36" s="164"/>
      <c r="B36" s="164"/>
      <c r="C36" s="164"/>
      <c r="D36" s="164"/>
    </row>
    <row r="37" spans="1:4" x14ac:dyDescent="0.2">
      <c r="A37" s="164"/>
      <c r="B37" s="164"/>
      <c r="C37" s="164"/>
      <c r="D37" s="164"/>
    </row>
  </sheetData>
  <mergeCells count="3">
    <mergeCell ref="A3:C3"/>
    <mergeCell ref="A20:D20"/>
    <mergeCell ref="A21:D37"/>
  </mergeCells>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10000"/>
  <sheetViews>
    <sheetView rightToLeft="1" topLeftCell="F1" zoomScale="85" zoomScaleNormal="85" workbookViewId="0">
      <selection activeCell="K1" sqref="K1:XFD1048576"/>
    </sheetView>
  </sheetViews>
  <sheetFormatPr defaultColWidth="0" defaultRowHeight="14.25" zeroHeight="1" x14ac:dyDescent="0.2"/>
  <cols>
    <col min="1" max="1" width="25" style="1" customWidth="1"/>
    <col min="2" max="2" width="25" style="1" hidden="1" customWidth="1"/>
    <col min="3" max="3" width="18.625" style="48" hidden="1" customWidth="1"/>
    <col min="4" max="4" width="33.125" style="48" customWidth="1"/>
    <col min="5" max="5" width="25.125" style="1" customWidth="1"/>
    <col min="6" max="6" width="28.625" style="1" customWidth="1"/>
    <col min="7" max="7" width="21.875" style="4" customWidth="1"/>
    <col min="8" max="8" width="30.25" style="1" customWidth="1"/>
    <col min="9" max="9" width="24.375" style="1" customWidth="1"/>
    <col min="10" max="10" width="14.5" style="1" hidden="1"/>
    <col min="11" max="11" width="14.875" style="1" hidden="1"/>
    <col min="12" max="52" width="0" style="1" hidden="1"/>
    <col min="53" max="16384" width="9" style="1" hidden="1"/>
  </cols>
  <sheetData>
    <row r="1" spans="1:17" x14ac:dyDescent="0.2">
      <c r="C1" s="1"/>
      <c r="D1" s="1"/>
    </row>
    <row r="2" spans="1:17" x14ac:dyDescent="0.2">
      <c r="C2" s="1"/>
      <c r="D2" s="1"/>
    </row>
    <row r="3" spans="1:17" ht="51.75" customHeight="1" x14ac:dyDescent="0.25">
      <c r="A3" s="165" t="s">
        <v>156</v>
      </c>
      <c r="B3" s="165"/>
      <c r="C3" s="165"/>
      <c r="D3" s="165"/>
      <c r="E3" s="165"/>
      <c r="F3" s="165"/>
      <c r="G3" s="165"/>
      <c r="H3" s="165"/>
      <c r="I3" s="13"/>
    </row>
    <row r="4" spans="1:17" x14ac:dyDescent="0.2">
      <c r="C4" s="1"/>
      <c r="D4" s="1"/>
    </row>
    <row r="5" spans="1:17" x14ac:dyDescent="0.2">
      <c r="C5" s="1"/>
      <c r="D5" s="1"/>
    </row>
    <row r="6" spans="1:17" x14ac:dyDescent="0.2">
      <c r="A6" s="5" t="s">
        <v>0</v>
      </c>
      <c r="B6" s="5"/>
      <c r="C6" s="47"/>
      <c r="D6" s="47"/>
      <c r="E6" s="6"/>
      <c r="F6" s="38" t="s">
        <v>1</v>
      </c>
      <c r="G6" s="7"/>
      <c r="H6" s="6"/>
    </row>
    <row r="7" spans="1:17" x14ac:dyDescent="0.2"/>
    <row r="8" spans="1:17" ht="28.5" x14ac:dyDescent="0.2">
      <c r="A8" s="200" t="s">
        <v>2</v>
      </c>
      <c r="B8" s="201" t="s">
        <v>93</v>
      </c>
      <c r="C8" s="201" t="s">
        <v>154</v>
      </c>
      <c r="D8" s="202" t="s">
        <v>226</v>
      </c>
      <c r="E8" s="202" t="s">
        <v>157</v>
      </c>
      <c r="F8" s="202" t="s">
        <v>234</v>
      </c>
      <c r="G8" s="201" t="s">
        <v>3</v>
      </c>
      <c r="H8" s="201" t="s">
        <v>86</v>
      </c>
      <c r="I8" s="203" t="s">
        <v>4</v>
      </c>
    </row>
    <row r="9" spans="1:17" ht="30.75" customHeight="1" x14ac:dyDescent="0.2">
      <c r="A9" s="195" t="s">
        <v>5</v>
      </c>
      <c r="B9" s="154">
        <v>0.28000000000000003</v>
      </c>
      <c r="C9" s="156">
        <v>0.3</v>
      </c>
      <c r="D9" s="156">
        <v>0.23100000000000001</v>
      </c>
      <c r="E9" s="156">
        <v>0.25</v>
      </c>
      <c r="F9" s="156">
        <v>0.25</v>
      </c>
      <c r="G9" s="56" t="s">
        <v>6</v>
      </c>
      <c r="H9" s="58" t="s">
        <v>153</v>
      </c>
      <c r="I9" s="198" t="s">
        <v>73</v>
      </c>
    </row>
    <row r="10" spans="1:17" ht="28.5" customHeight="1" x14ac:dyDescent="0.2">
      <c r="A10" s="195" t="s">
        <v>7</v>
      </c>
      <c r="B10" s="98">
        <v>0.2</v>
      </c>
      <c r="C10" s="156">
        <v>0.2</v>
      </c>
      <c r="D10" s="156">
        <v>0.17660000000000001</v>
      </c>
      <c r="E10" s="156">
        <v>0.2</v>
      </c>
      <c r="F10" s="156">
        <v>0.2</v>
      </c>
      <c r="G10" s="56" t="s">
        <v>8</v>
      </c>
      <c r="H10" s="58" t="s">
        <v>15</v>
      </c>
      <c r="I10" s="198" t="s">
        <v>74</v>
      </c>
      <c r="N10" s="8"/>
      <c r="O10" s="9"/>
      <c r="Q10" s="9"/>
    </row>
    <row r="11" spans="1:17" ht="18.75" customHeight="1" x14ac:dyDescent="0.2">
      <c r="A11" s="195" t="s">
        <v>9</v>
      </c>
      <c r="B11" s="154">
        <v>0.56999999999999995</v>
      </c>
      <c r="C11" s="152">
        <v>0.56999999999999995</v>
      </c>
      <c r="D11" s="155">
        <v>0.59240000000000004</v>
      </c>
      <c r="E11" s="152">
        <v>0.59499999999999997</v>
      </c>
      <c r="F11" s="152">
        <v>0.59499999999999997</v>
      </c>
      <c r="G11" s="56" t="s">
        <v>8</v>
      </c>
      <c r="H11" s="58" t="s">
        <v>90</v>
      </c>
      <c r="I11" s="198" t="s">
        <v>75</v>
      </c>
    </row>
    <row r="12" spans="1:17" ht="30.75" customHeight="1" x14ac:dyDescent="0.2">
      <c r="A12" s="195" t="s">
        <v>60</v>
      </c>
      <c r="B12" s="210" t="s">
        <v>236</v>
      </c>
      <c r="C12" s="211" t="s">
        <v>236</v>
      </c>
      <c r="D12" s="212" t="s">
        <v>236</v>
      </c>
      <c r="E12" s="211" t="s">
        <v>236</v>
      </c>
      <c r="F12" s="211" t="s">
        <v>236</v>
      </c>
      <c r="G12" s="213" t="s">
        <v>236</v>
      </c>
      <c r="H12" s="210" t="s">
        <v>236</v>
      </c>
      <c r="I12" s="214" t="s">
        <v>236</v>
      </c>
      <c r="L12" s="43"/>
      <c r="O12" s="9"/>
      <c r="P12" s="9"/>
      <c r="Q12" s="9"/>
    </row>
    <row r="13" spans="1:17" ht="36" customHeight="1" x14ac:dyDescent="0.2">
      <c r="A13" s="196" t="s">
        <v>67</v>
      </c>
      <c r="B13" s="91">
        <v>0.05</v>
      </c>
      <c r="C13" s="156">
        <v>0.05</v>
      </c>
      <c r="D13" s="156">
        <v>9.2600000000000002E-2</v>
      </c>
      <c r="E13" s="156">
        <v>0.05</v>
      </c>
      <c r="F13" s="156">
        <v>0.05</v>
      </c>
      <c r="G13" s="59" t="s">
        <v>6</v>
      </c>
      <c r="H13" s="57" t="s">
        <v>72</v>
      </c>
      <c r="I13" s="198" t="s">
        <v>76</v>
      </c>
      <c r="L13" s="43"/>
      <c r="O13" s="9"/>
      <c r="P13" s="9"/>
      <c r="Q13" s="9"/>
    </row>
    <row r="14" spans="1:17" ht="29.25" customHeight="1" x14ac:dyDescent="0.2">
      <c r="A14" s="196" t="s">
        <v>68</v>
      </c>
      <c r="B14" s="62">
        <v>7.0000000000000007E-2</v>
      </c>
      <c r="C14" s="156">
        <v>7.0000000000000007E-2</v>
      </c>
      <c r="D14" s="156">
        <v>4.3659999999999997E-2</v>
      </c>
      <c r="E14" s="156">
        <v>7.0000000000000007E-2</v>
      </c>
      <c r="F14" s="156">
        <v>7.0000000000000007E-2</v>
      </c>
      <c r="G14" s="59" t="s">
        <v>6</v>
      </c>
      <c r="H14" s="57" t="s">
        <v>106</v>
      </c>
      <c r="I14" s="198" t="s">
        <v>77</v>
      </c>
      <c r="O14" s="9"/>
      <c r="P14" s="9"/>
      <c r="Q14" s="9"/>
    </row>
    <row r="15" spans="1:17" ht="27.75" customHeight="1" x14ac:dyDescent="0.2">
      <c r="A15" s="196" t="s">
        <v>69</v>
      </c>
      <c r="B15" s="91">
        <v>0.05</v>
      </c>
      <c r="C15" s="156">
        <v>0.05</v>
      </c>
      <c r="D15" s="156">
        <v>6.7999999999999996E-3</v>
      </c>
      <c r="E15" s="156">
        <v>0.05</v>
      </c>
      <c r="F15" s="156">
        <v>0.05</v>
      </c>
      <c r="G15" s="59" t="s">
        <v>6</v>
      </c>
      <c r="H15" s="57" t="s">
        <v>72</v>
      </c>
      <c r="I15" s="198" t="s">
        <v>78</v>
      </c>
      <c r="O15" s="9"/>
      <c r="P15" s="9"/>
      <c r="Q15" s="9"/>
    </row>
    <row r="16" spans="1:17" ht="23.25" customHeight="1" x14ac:dyDescent="0.2">
      <c r="A16" s="196" t="s">
        <v>107</v>
      </c>
      <c r="B16" s="91">
        <v>0.05</v>
      </c>
      <c r="C16" s="156">
        <v>0.05</v>
      </c>
      <c r="D16" s="156">
        <v>2.1299999999999999E-2</v>
      </c>
      <c r="E16" s="156">
        <v>0.05</v>
      </c>
      <c r="F16" s="156">
        <v>0.05</v>
      </c>
      <c r="G16" s="59" t="s">
        <v>6</v>
      </c>
      <c r="H16" s="57" t="s">
        <v>72</v>
      </c>
      <c r="I16" s="198" t="s">
        <v>78</v>
      </c>
    </row>
    <row r="17" spans="1:17" ht="21.75" customHeight="1" x14ac:dyDescent="0.2">
      <c r="A17" s="196" t="s">
        <v>70</v>
      </c>
      <c r="B17" s="91">
        <v>0.15</v>
      </c>
      <c r="C17" s="156">
        <v>0.13500000000000001</v>
      </c>
      <c r="D17" s="156">
        <v>0.1711</v>
      </c>
      <c r="E17" s="156">
        <v>0.15</v>
      </c>
      <c r="F17" s="156">
        <v>0.15</v>
      </c>
      <c r="G17" s="56" t="s">
        <v>6</v>
      </c>
      <c r="H17" s="57" t="s">
        <v>126</v>
      </c>
      <c r="I17" s="199" t="s">
        <v>78</v>
      </c>
    </row>
    <row r="18" spans="1:17" ht="22.5" customHeight="1" x14ac:dyDescent="0.2">
      <c r="A18" s="196" t="s">
        <v>71</v>
      </c>
      <c r="B18" s="91">
        <v>0.05</v>
      </c>
      <c r="C18" s="156">
        <v>0.05</v>
      </c>
      <c r="D18" s="156">
        <v>4.5600000000000002E-2</v>
      </c>
      <c r="E18" s="156">
        <v>0.05</v>
      </c>
      <c r="F18" s="156">
        <v>0.05</v>
      </c>
      <c r="G18" s="56" t="s">
        <v>6</v>
      </c>
      <c r="H18" s="60" t="s">
        <v>72</v>
      </c>
      <c r="I18" s="215" t="s">
        <v>236</v>
      </c>
      <c r="P18" s="10"/>
      <c r="Q18" s="9"/>
    </row>
    <row r="19" spans="1:17" ht="21" customHeight="1" x14ac:dyDescent="0.2">
      <c r="A19" s="197" t="s">
        <v>10</v>
      </c>
      <c r="B19" s="91">
        <f>SUM(B9:B18)</f>
        <v>1.4700000000000002</v>
      </c>
      <c r="C19" s="80">
        <f>SUM(C9:C18)</f>
        <v>1.4750000000000001</v>
      </c>
      <c r="D19" s="80">
        <f>SUM(D9:D18)</f>
        <v>1.3810600000000002</v>
      </c>
      <c r="E19" s="80">
        <f>SUM(E9:E18)</f>
        <v>1.4650000000000001</v>
      </c>
      <c r="F19" s="80">
        <f>SUM(F9:F18)</f>
        <v>1.4650000000000001</v>
      </c>
      <c r="G19" s="216" t="s">
        <v>236</v>
      </c>
      <c r="H19" s="216" t="s">
        <v>236</v>
      </c>
      <c r="I19" s="217" t="s">
        <v>236</v>
      </c>
    </row>
    <row r="20" spans="1:17" ht="21" customHeight="1" x14ac:dyDescent="0.2">
      <c r="A20" s="204" t="s">
        <v>11</v>
      </c>
      <c r="B20" s="205">
        <v>0.2</v>
      </c>
      <c r="C20" s="206">
        <v>0.22</v>
      </c>
      <c r="D20" s="206">
        <v>0.27010000000000001</v>
      </c>
      <c r="E20" s="206">
        <v>0.22</v>
      </c>
      <c r="F20" s="206">
        <v>0.22</v>
      </c>
      <c r="G20" s="207" t="s">
        <v>8</v>
      </c>
      <c r="H20" s="208" t="s">
        <v>123</v>
      </c>
      <c r="I20" s="209" t="s">
        <v>79</v>
      </c>
    </row>
    <row r="21" spans="1:17" ht="28.5" hidden="1" x14ac:dyDescent="0.2">
      <c r="A21" s="55" t="s">
        <v>112</v>
      </c>
      <c r="B21" s="166">
        <v>2.8E-3</v>
      </c>
      <c r="C21" s="167"/>
      <c r="D21" s="167"/>
      <c r="E21" s="167"/>
      <c r="F21" s="167"/>
      <c r="G21" s="167"/>
      <c r="H21" s="167"/>
    </row>
    <row r="22" spans="1:17" ht="28.5" x14ac:dyDescent="0.2">
      <c r="A22" s="55" t="s">
        <v>228</v>
      </c>
      <c r="B22" s="146"/>
      <c r="C22" s="147"/>
      <c r="D22" s="146">
        <v>2.3999999999999998E-3</v>
      </c>
      <c r="E22" s="147"/>
      <c r="F22" s="147"/>
      <c r="G22" s="147"/>
      <c r="H22" s="147"/>
    </row>
    <row r="23" spans="1:17" x14ac:dyDescent="0.2">
      <c r="G23" s="35"/>
    </row>
    <row r="24" spans="1:17" x14ac:dyDescent="0.2">
      <c r="A24" s="11" t="s">
        <v>12</v>
      </c>
      <c r="B24" s="11"/>
      <c r="C24" s="49"/>
      <c r="D24" s="49"/>
      <c r="E24" s="12"/>
      <c r="F24" s="36" t="s">
        <v>92</v>
      </c>
      <c r="G24" s="37"/>
      <c r="H24" s="38"/>
    </row>
    <row r="25" spans="1:17" x14ac:dyDescent="0.2">
      <c r="C25" s="50"/>
      <c r="F25" s="34"/>
      <c r="G25" s="35"/>
      <c r="H25" s="34"/>
    </row>
    <row r="26" spans="1:17" ht="37.5" customHeight="1" x14ac:dyDescent="0.2">
      <c r="A26" s="200" t="s">
        <v>2</v>
      </c>
      <c r="B26" s="201" t="s">
        <v>93</v>
      </c>
      <c r="C26" s="201" t="s">
        <v>154</v>
      </c>
      <c r="D26" s="202" t="s">
        <v>226</v>
      </c>
      <c r="E26" s="202" t="s">
        <v>157</v>
      </c>
      <c r="F26" s="202" t="s">
        <v>234</v>
      </c>
      <c r="G26" s="201" t="s">
        <v>3</v>
      </c>
      <c r="H26" s="201" t="s">
        <v>86</v>
      </c>
      <c r="I26" s="203" t="s">
        <v>4</v>
      </c>
      <c r="J26" s="112"/>
      <c r="L26" s="42"/>
    </row>
    <row r="27" spans="1:17" ht="23.25" customHeight="1" x14ac:dyDescent="0.2">
      <c r="A27" s="195" t="s">
        <v>5</v>
      </c>
      <c r="B27" s="154">
        <v>0.2</v>
      </c>
      <c r="C27" s="156">
        <v>0.28999999999999998</v>
      </c>
      <c r="D27" s="61">
        <v>0.2031</v>
      </c>
      <c r="E27" s="156">
        <v>0.24</v>
      </c>
      <c r="F27" s="156">
        <v>0.24</v>
      </c>
      <c r="G27" s="56" t="s">
        <v>6</v>
      </c>
      <c r="H27" s="58" t="s">
        <v>159</v>
      </c>
      <c r="I27" s="198" t="s">
        <v>73</v>
      </c>
      <c r="J27" s="113"/>
      <c r="K27" s="114"/>
      <c r="L27" s="44"/>
    </row>
    <row r="28" spans="1:17" ht="15.75" customHeight="1" x14ac:dyDescent="0.2">
      <c r="A28" s="195" t="s">
        <v>7</v>
      </c>
      <c r="B28" s="154">
        <v>0.21</v>
      </c>
      <c r="C28" s="156">
        <v>0.23</v>
      </c>
      <c r="D28" s="61">
        <v>0.2586</v>
      </c>
      <c r="E28" s="156">
        <v>0.23</v>
      </c>
      <c r="F28" s="156">
        <v>0.23</v>
      </c>
      <c r="G28" s="56" t="s">
        <v>8</v>
      </c>
      <c r="H28" s="58" t="s">
        <v>147</v>
      </c>
      <c r="I28" s="198" t="s">
        <v>74</v>
      </c>
      <c r="L28" s="42"/>
    </row>
    <row r="29" spans="1:17" ht="31.5" customHeight="1" x14ac:dyDescent="0.2">
      <c r="A29" s="195" t="s">
        <v>9</v>
      </c>
      <c r="B29" s="156">
        <v>0.46</v>
      </c>
      <c r="C29" s="156">
        <v>0.46</v>
      </c>
      <c r="D29" s="156">
        <v>0.4516</v>
      </c>
      <c r="E29" s="152">
        <v>0.46</v>
      </c>
      <c r="F29" s="152">
        <v>0.46</v>
      </c>
      <c r="G29" s="56" t="s">
        <v>8</v>
      </c>
      <c r="H29" s="58" t="s">
        <v>91</v>
      </c>
      <c r="I29" s="198" t="s">
        <v>75</v>
      </c>
      <c r="L29" s="42"/>
    </row>
    <row r="30" spans="1:17" ht="73.5" customHeight="1" x14ac:dyDescent="0.2">
      <c r="A30" s="195" t="s">
        <v>60</v>
      </c>
      <c r="B30" s="210" t="s">
        <v>236</v>
      </c>
      <c r="C30" s="210" t="s">
        <v>236</v>
      </c>
      <c r="D30" s="210" t="s">
        <v>236</v>
      </c>
      <c r="E30" s="211" t="s">
        <v>236</v>
      </c>
      <c r="F30" s="211" t="s">
        <v>236</v>
      </c>
      <c r="G30" s="213" t="s">
        <v>236</v>
      </c>
      <c r="H30" s="210" t="s">
        <v>236</v>
      </c>
      <c r="I30" s="214" t="s">
        <v>236</v>
      </c>
      <c r="L30" s="42"/>
    </row>
    <row r="31" spans="1:17" ht="26.25" customHeight="1" x14ac:dyDescent="0.2">
      <c r="A31" s="196" t="s">
        <v>67</v>
      </c>
      <c r="B31" s="91">
        <v>0.05</v>
      </c>
      <c r="C31" s="156">
        <v>0.1</v>
      </c>
      <c r="D31" s="61">
        <v>0.1003</v>
      </c>
      <c r="E31" s="156">
        <v>0.1</v>
      </c>
      <c r="F31" s="156">
        <v>0.1</v>
      </c>
      <c r="G31" s="59" t="s">
        <v>6</v>
      </c>
      <c r="H31" s="57" t="s">
        <v>109</v>
      </c>
      <c r="I31" s="198" t="s">
        <v>76</v>
      </c>
      <c r="L31" s="42"/>
    </row>
    <row r="32" spans="1:17" ht="24" customHeight="1" x14ac:dyDescent="0.2">
      <c r="A32" s="196" t="s">
        <v>68</v>
      </c>
      <c r="B32" s="62">
        <v>7.0000000000000007E-2</v>
      </c>
      <c r="C32" s="156">
        <v>7.0000000000000007E-2</v>
      </c>
      <c r="D32" s="61">
        <v>4.9399999999999999E-2</v>
      </c>
      <c r="E32" s="156">
        <v>7.0000000000000007E-2</v>
      </c>
      <c r="F32" s="156">
        <v>7.0000000000000007E-2</v>
      </c>
      <c r="G32" s="59" t="s">
        <v>6</v>
      </c>
      <c r="H32" s="57" t="s">
        <v>106</v>
      </c>
      <c r="I32" s="198" t="s">
        <v>77</v>
      </c>
      <c r="L32" s="42"/>
    </row>
    <row r="33" spans="1:12" ht="24" customHeight="1" x14ac:dyDescent="0.2">
      <c r="A33" s="196" t="s">
        <v>69</v>
      </c>
      <c r="B33" s="91">
        <v>0.05</v>
      </c>
      <c r="C33" s="156">
        <v>0.05</v>
      </c>
      <c r="D33" s="61">
        <v>3.8800000000000001E-2</v>
      </c>
      <c r="E33" s="156">
        <v>0.05</v>
      </c>
      <c r="F33" s="156">
        <v>0.05</v>
      </c>
      <c r="G33" s="59" t="s">
        <v>6</v>
      </c>
      <c r="H33" s="57" t="s">
        <v>72</v>
      </c>
      <c r="I33" s="198" t="s">
        <v>78</v>
      </c>
      <c r="L33" s="42"/>
    </row>
    <row r="34" spans="1:12" ht="24" customHeight="1" x14ac:dyDescent="0.2">
      <c r="A34" s="196" t="s">
        <v>107</v>
      </c>
      <c r="B34" s="91">
        <v>0.05</v>
      </c>
      <c r="C34" s="156">
        <v>0.05</v>
      </c>
      <c r="D34" s="61">
        <v>2.23E-2</v>
      </c>
      <c r="E34" s="156">
        <v>0.05</v>
      </c>
      <c r="F34" s="156">
        <v>0.05</v>
      </c>
      <c r="G34" s="59" t="s">
        <v>6</v>
      </c>
      <c r="H34" s="57" t="s">
        <v>72</v>
      </c>
      <c r="I34" s="198" t="s">
        <v>78</v>
      </c>
      <c r="L34" s="42"/>
    </row>
    <row r="35" spans="1:12" ht="21" customHeight="1" x14ac:dyDescent="0.2">
      <c r="A35" s="196" t="s">
        <v>70</v>
      </c>
      <c r="B35" s="91">
        <v>0.15</v>
      </c>
      <c r="C35" s="156">
        <v>0.13500000000000001</v>
      </c>
      <c r="D35" s="61">
        <v>0.13700000000000001</v>
      </c>
      <c r="E35" s="156">
        <v>0.15</v>
      </c>
      <c r="F35" s="156">
        <v>0.15</v>
      </c>
      <c r="G35" s="56" t="s">
        <v>6</v>
      </c>
      <c r="H35" s="57" t="s">
        <v>126</v>
      </c>
      <c r="I35" s="199" t="s">
        <v>78</v>
      </c>
      <c r="L35" s="42"/>
    </row>
    <row r="36" spans="1:12" ht="21" customHeight="1" x14ac:dyDescent="0.2">
      <c r="A36" s="196" t="s">
        <v>71</v>
      </c>
      <c r="B36" s="91">
        <v>0.05</v>
      </c>
      <c r="C36" s="156">
        <v>0.05</v>
      </c>
      <c r="D36" s="61">
        <v>5.6000000000000001E-2</v>
      </c>
      <c r="E36" s="156">
        <v>0.05</v>
      </c>
      <c r="F36" s="156">
        <v>0.05</v>
      </c>
      <c r="G36" s="56" t="s">
        <v>6</v>
      </c>
      <c r="H36" s="60" t="s">
        <v>72</v>
      </c>
      <c r="I36" s="215" t="s">
        <v>236</v>
      </c>
      <c r="L36" s="42"/>
    </row>
    <row r="37" spans="1:12" ht="22.5" customHeight="1" x14ac:dyDescent="0.2">
      <c r="A37" s="197" t="s">
        <v>10</v>
      </c>
      <c r="B37" s="91">
        <f>SUM(B27:B36)</f>
        <v>1.2900000000000003</v>
      </c>
      <c r="C37" s="80">
        <f>SUM(C27:C36)</f>
        <v>1.4350000000000003</v>
      </c>
      <c r="D37" s="80">
        <f>SUM(D27:D36)</f>
        <v>1.3171000000000002</v>
      </c>
      <c r="E37" s="80">
        <f>SUM(E27:E36)</f>
        <v>1.4000000000000001</v>
      </c>
      <c r="F37" s="80">
        <f>SUM(F27:F36)</f>
        <v>1.4000000000000001</v>
      </c>
      <c r="G37" s="216" t="s">
        <v>236</v>
      </c>
      <c r="H37" s="216" t="s">
        <v>236</v>
      </c>
      <c r="I37" s="217" t="s">
        <v>236</v>
      </c>
    </row>
    <row r="38" spans="1:12" x14ac:dyDescent="0.2">
      <c r="A38" s="204" t="s">
        <v>11</v>
      </c>
      <c r="B38" s="205">
        <v>0.2</v>
      </c>
      <c r="C38" s="206">
        <v>0.22</v>
      </c>
      <c r="D38" s="206">
        <v>0.25330000000000003</v>
      </c>
      <c r="E38" s="206">
        <v>0.22</v>
      </c>
      <c r="F38" s="206">
        <v>0.22</v>
      </c>
      <c r="G38" s="207" t="s">
        <v>8</v>
      </c>
      <c r="H38" s="208" t="s">
        <v>123</v>
      </c>
      <c r="I38" s="209" t="s">
        <v>79</v>
      </c>
    </row>
    <row r="39" spans="1:12" ht="28.5" hidden="1" x14ac:dyDescent="0.2">
      <c r="A39" s="55" t="s">
        <v>112</v>
      </c>
      <c r="B39" s="166" t="s">
        <v>114</v>
      </c>
      <c r="C39" s="167"/>
      <c r="D39" s="167"/>
      <c r="E39" s="167"/>
      <c r="F39" s="167"/>
      <c r="G39" s="167"/>
      <c r="H39" s="167"/>
      <c r="I39" s="34"/>
    </row>
    <row r="40" spans="1:12" ht="28.5" x14ac:dyDescent="0.2">
      <c r="A40" s="55" t="s">
        <v>228</v>
      </c>
      <c r="B40" s="146"/>
      <c r="C40" s="147"/>
      <c r="D40" s="147" t="s">
        <v>229</v>
      </c>
      <c r="E40" s="147"/>
      <c r="F40" s="147"/>
      <c r="G40" s="147"/>
      <c r="H40" s="147"/>
      <c r="I40" s="34"/>
    </row>
    <row r="41" spans="1:12" x14ac:dyDescent="0.2">
      <c r="A41" s="33"/>
      <c r="B41" s="65"/>
      <c r="C41" s="32"/>
      <c r="D41" s="32" t="s">
        <v>230</v>
      </c>
      <c r="E41" s="32"/>
      <c r="F41" s="32"/>
      <c r="G41" s="32"/>
      <c r="H41" s="32"/>
      <c r="I41" s="34"/>
    </row>
    <row r="42" spans="1:12" x14ac:dyDescent="0.2">
      <c r="A42" s="31"/>
      <c r="B42" s="31"/>
      <c r="C42" s="51"/>
      <c r="D42" s="51"/>
      <c r="E42" s="10"/>
      <c r="F42" s="34"/>
      <c r="G42" s="35"/>
      <c r="H42" s="35"/>
      <c r="I42"/>
    </row>
    <row r="43" spans="1:12" x14ac:dyDescent="0.2">
      <c r="A43" s="5" t="s">
        <v>13</v>
      </c>
      <c r="B43" s="5"/>
      <c r="C43" s="52"/>
      <c r="D43" s="52"/>
      <c r="E43" s="25"/>
      <c r="F43" s="39" t="s">
        <v>14</v>
      </c>
      <c r="G43" s="40"/>
      <c r="H43" s="39"/>
      <c r="I43"/>
    </row>
    <row r="44" spans="1:12" x14ac:dyDescent="0.2">
      <c r="C44" s="53"/>
      <c r="D44" s="51"/>
      <c r="E44" s="10"/>
      <c r="F44" s="34"/>
      <c r="G44" s="35"/>
      <c r="H44" s="34"/>
    </row>
    <row r="45" spans="1:12" ht="34.5" customHeight="1" x14ac:dyDescent="0.2">
      <c r="A45" s="200" t="s">
        <v>2</v>
      </c>
      <c r="B45" s="201" t="s">
        <v>93</v>
      </c>
      <c r="C45" s="201" t="s">
        <v>155</v>
      </c>
      <c r="D45" s="202" t="s">
        <v>226</v>
      </c>
      <c r="E45" s="202" t="s">
        <v>157</v>
      </c>
      <c r="F45" s="202" t="s">
        <v>234</v>
      </c>
      <c r="G45" s="201" t="s">
        <v>3</v>
      </c>
      <c r="H45" s="201" t="s">
        <v>86</v>
      </c>
      <c r="I45" s="203" t="s">
        <v>4</v>
      </c>
    </row>
    <row r="46" spans="1:12" ht="27.75" customHeight="1" x14ac:dyDescent="0.2">
      <c r="A46" s="195" t="s">
        <v>5</v>
      </c>
      <c r="B46" s="154">
        <v>0.23</v>
      </c>
      <c r="C46" s="156">
        <v>0.25</v>
      </c>
      <c r="D46" s="61">
        <v>0.22969999999999999</v>
      </c>
      <c r="E46" s="156">
        <v>0.25</v>
      </c>
      <c r="F46" s="156">
        <v>0.25</v>
      </c>
      <c r="G46" s="56" t="s">
        <v>6</v>
      </c>
      <c r="H46" s="58" t="s">
        <v>153</v>
      </c>
      <c r="I46" s="198" t="s">
        <v>73</v>
      </c>
    </row>
    <row r="47" spans="1:12" ht="15.75" customHeight="1" x14ac:dyDescent="0.2">
      <c r="A47" s="195" t="s">
        <v>7</v>
      </c>
      <c r="B47" s="91">
        <v>0.25</v>
      </c>
      <c r="C47" s="156">
        <v>0.27</v>
      </c>
      <c r="D47" s="61">
        <v>0.311</v>
      </c>
      <c r="E47" s="156">
        <v>0.27</v>
      </c>
      <c r="F47" s="156">
        <v>0.28000000000000003</v>
      </c>
      <c r="G47" s="56" t="s">
        <v>8</v>
      </c>
      <c r="H47" s="58" t="s">
        <v>233</v>
      </c>
      <c r="I47" s="198" t="s">
        <v>74</v>
      </c>
    </row>
    <row r="48" spans="1:12" ht="34.5" customHeight="1" x14ac:dyDescent="0.2">
      <c r="A48" s="195" t="s">
        <v>9</v>
      </c>
      <c r="B48" s="154">
        <v>0.24</v>
      </c>
      <c r="C48" s="152">
        <v>0.24</v>
      </c>
      <c r="D48" s="152">
        <v>0.25790000000000002</v>
      </c>
      <c r="E48" s="152">
        <v>0.24</v>
      </c>
      <c r="F48" s="152">
        <v>0.24</v>
      </c>
      <c r="G48" s="56" t="s">
        <v>8</v>
      </c>
      <c r="H48" s="58" t="s">
        <v>83</v>
      </c>
      <c r="I48" s="198" t="s">
        <v>75</v>
      </c>
    </row>
    <row r="49" spans="1:9" ht="24.6" customHeight="1" x14ac:dyDescent="0.2">
      <c r="A49" s="195" t="s">
        <v>60</v>
      </c>
      <c r="B49" s="210" t="s">
        <v>236</v>
      </c>
      <c r="C49" s="211" t="s">
        <v>236</v>
      </c>
      <c r="D49" s="211" t="s">
        <v>236</v>
      </c>
      <c r="E49" s="211" t="s">
        <v>236</v>
      </c>
      <c r="F49" s="211" t="s">
        <v>236</v>
      </c>
      <c r="G49" s="213" t="s">
        <v>236</v>
      </c>
      <c r="H49" s="210" t="s">
        <v>236</v>
      </c>
      <c r="I49" s="214" t="s">
        <v>236</v>
      </c>
    </row>
    <row r="50" spans="1:9" ht="51.6" customHeight="1" x14ac:dyDescent="0.2">
      <c r="A50" s="196" t="s">
        <v>67</v>
      </c>
      <c r="B50" s="91">
        <v>0.05</v>
      </c>
      <c r="C50" s="156">
        <v>0.1</v>
      </c>
      <c r="D50" s="61">
        <v>8.3799999999999999E-2</v>
      </c>
      <c r="E50" s="156">
        <v>0.1</v>
      </c>
      <c r="F50" s="156">
        <v>0.1</v>
      </c>
      <c r="G50" s="59" t="s">
        <v>6</v>
      </c>
      <c r="H50" s="57" t="s">
        <v>109</v>
      </c>
      <c r="I50" s="198" t="s">
        <v>76</v>
      </c>
    </row>
    <row r="51" spans="1:9" ht="21" customHeight="1" x14ac:dyDescent="0.2">
      <c r="A51" s="196" t="s">
        <v>68</v>
      </c>
      <c r="B51" s="62">
        <v>7.0000000000000007E-2</v>
      </c>
      <c r="C51" s="156">
        <v>7.0000000000000007E-2</v>
      </c>
      <c r="D51" s="61">
        <v>5.21E-2</v>
      </c>
      <c r="E51" s="156">
        <v>7.0000000000000007E-2</v>
      </c>
      <c r="F51" s="156">
        <v>7.0000000000000007E-2</v>
      </c>
      <c r="G51" s="59" t="s">
        <v>6</v>
      </c>
      <c r="H51" s="57" t="s">
        <v>106</v>
      </c>
      <c r="I51" s="198" t="s">
        <v>77</v>
      </c>
    </row>
    <row r="52" spans="1:9" ht="21.75" customHeight="1" x14ac:dyDescent="0.2">
      <c r="A52" s="196" t="s">
        <v>69</v>
      </c>
      <c r="B52" s="91">
        <v>0.05</v>
      </c>
      <c r="C52" s="156">
        <v>0.05</v>
      </c>
      <c r="D52" s="61">
        <v>3.3999999999999998E-3</v>
      </c>
      <c r="E52" s="156">
        <v>0.05</v>
      </c>
      <c r="F52" s="156">
        <v>0.05</v>
      </c>
      <c r="G52" s="59" t="s">
        <v>6</v>
      </c>
      <c r="H52" s="57" t="s">
        <v>72</v>
      </c>
      <c r="I52" s="198" t="s">
        <v>78</v>
      </c>
    </row>
    <row r="53" spans="1:9" ht="36.75" customHeight="1" x14ac:dyDescent="0.2">
      <c r="A53" s="196" t="s">
        <v>107</v>
      </c>
      <c r="B53" s="91">
        <v>0.05</v>
      </c>
      <c r="C53" s="156">
        <v>0.05</v>
      </c>
      <c r="D53" s="61">
        <v>3.2500000000000001E-2</v>
      </c>
      <c r="E53" s="156">
        <v>0.05</v>
      </c>
      <c r="F53" s="156">
        <v>0.05</v>
      </c>
      <c r="G53" s="59" t="s">
        <v>6</v>
      </c>
      <c r="H53" s="57" t="s">
        <v>72</v>
      </c>
      <c r="I53" s="198" t="s">
        <v>78</v>
      </c>
    </row>
    <row r="54" spans="1:9" ht="20.25" customHeight="1" x14ac:dyDescent="0.2">
      <c r="A54" s="196" t="s">
        <v>70</v>
      </c>
      <c r="B54" s="91">
        <v>0.15</v>
      </c>
      <c r="C54" s="156">
        <v>0.15</v>
      </c>
      <c r="D54" s="61">
        <v>0.1764</v>
      </c>
      <c r="E54" s="156">
        <v>0.15</v>
      </c>
      <c r="F54" s="156">
        <v>0.15</v>
      </c>
      <c r="G54" s="56" t="s">
        <v>6</v>
      </c>
      <c r="H54" s="57" t="s">
        <v>126</v>
      </c>
      <c r="I54" s="199" t="s">
        <v>78</v>
      </c>
    </row>
    <row r="55" spans="1:9" ht="22.5" customHeight="1" x14ac:dyDescent="0.2">
      <c r="A55" s="196" t="s">
        <v>71</v>
      </c>
      <c r="B55" s="91">
        <v>0.05</v>
      </c>
      <c r="C55" s="156">
        <v>0.05</v>
      </c>
      <c r="D55" s="61">
        <v>5.2900000000000003E-2</v>
      </c>
      <c r="E55" s="156">
        <v>0.05</v>
      </c>
      <c r="F55" s="156">
        <v>0.05</v>
      </c>
      <c r="G55" s="56" t="s">
        <v>6</v>
      </c>
      <c r="H55" s="60" t="s">
        <v>72</v>
      </c>
      <c r="I55" s="215" t="s">
        <v>236</v>
      </c>
    </row>
    <row r="56" spans="1:9" ht="20.25" customHeight="1" x14ac:dyDescent="0.2">
      <c r="A56" s="197" t="s">
        <v>10</v>
      </c>
      <c r="B56" s="91">
        <f t="shared" ref="B56" si="0">SUM(B46:B55)</f>
        <v>1.1400000000000001</v>
      </c>
      <c r="C56" s="80">
        <f t="shared" ref="C56:E56" si="1">SUM(C46:C55)</f>
        <v>1.23</v>
      </c>
      <c r="D56" s="80">
        <f>SUM(D46:D55)</f>
        <v>1.1996999999999998</v>
      </c>
      <c r="E56" s="80">
        <f t="shared" si="1"/>
        <v>1.23</v>
      </c>
      <c r="F56" s="80">
        <f t="shared" ref="F56" si="2">SUM(F46:F55)</f>
        <v>1.24</v>
      </c>
      <c r="G56" s="216" t="s">
        <v>236</v>
      </c>
      <c r="H56" s="216" t="s">
        <v>236</v>
      </c>
      <c r="I56" s="217" t="s">
        <v>236</v>
      </c>
    </row>
    <row r="57" spans="1:9" x14ac:dyDescent="0.2">
      <c r="A57" s="204" t="s">
        <v>11</v>
      </c>
      <c r="B57" s="205">
        <v>0.15</v>
      </c>
      <c r="C57" s="206">
        <v>0.18</v>
      </c>
      <c r="D57" s="206">
        <v>0.24479999999999999</v>
      </c>
      <c r="E57" s="152">
        <v>0.19</v>
      </c>
      <c r="F57" s="152">
        <v>0.2</v>
      </c>
      <c r="G57" s="207" t="s">
        <v>8</v>
      </c>
      <c r="H57" s="208" t="s">
        <v>15</v>
      </c>
      <c r="I57" s="209" t="s">
        <v>79</v>
      </c>
    </row>
    <row r="58" spans="1:9" ht="28.5" hidden="1" x14ac:dyDescent="0.2">
      <c r="A58" s="55" t="s">
        <v>112</v>
      </c>
      <c r="B58" s="166">
        <v>2.8E-3</v>
      </c>
      <c r="C58" s="167"/>
      <c r="D58" s="167"/>
      <c r="E58" s="167"/>
      <c r="F58" s="167"/>
      <c r="G58" s="167"/>
      <c r="H58" s="167"/>
      <c r="I58" s="39"/>
    </row>
    <row r="59" spans="1:9" ht="28.5" x14ac:dyDescent="0.2">
      <c r="A59" s="55" t="s">
        <v>228</v>
      </c>
      <c r="B59" s="146"/>
      <c r="C59" s="147"/>
      <c r="D59" s="146">
        <v>2.5000000000000001E-3</v>
      </c>
      <c r="E59" s="147"/>
      <c r="F59" s="147"/>
      <c r="G59" s="147"/>
      <c r="H59" s="147"/>
      <c r="I59" s="64"/>
    </row>
    <row r="60" spans="1:9" x14ac:dyDescent="0.2">
      <c r="B60"/>
      <c r="C60"/>
      <c r="D60"/>
      <c r="E60"/>
      <c r="F60"/>
      <c r="G60"/>
      <c r="H60"/>
      <c r="I60" s="64"/>
    </row>
    <row r="61" spans="1:9" x14ac:dyDescent="0.2">
      <c r="A61"/>
      <c r="B61"/>
      <c r="C61"/>
      <c r="D61"/>
      <c r="E61"/>
      <c r="F61"/>
      <c r="G61"/>
      <c r="H61"/>
      <c r="I61" s="64"/>
    </row>
    <row r="62" spans="1:9" x14ac:dyDescent="0.2">
      <c r="A62" s="5" t="s">
        <v>88</v>
      </c>
      <c r="B62" s="5"/>
      <c r="C62" s="52"/>
      <c r="D62" s="52"/>
      <c r="E62" s="25"/>
      <c r="F62" s="39" t="s">
        <v>89</v>
      </c>
      <c r="G62" s="40"/>
      <c r="H62" s="39"/>
    </row>
    <row r="63" spans="1:9" x14ac:dyDescent="0.2"/>
    <row r="64" spans="1:9" ht="28.5" x14ac:dyDescent="0.2">
      <c r="A64" s="200" t="s">
        <v>2</v>
      </c>
      <c r="B64" s="201" t="s">
        <v>93</v>
      </c>
      <c r="C64" s="201" t="s">
        <v>154</v>
      </c>
      <c r="D64" s="202" t="s">
        <v>226</v>
      </c>
      <c r="E64" s="153" t="s">
        <v>157</v>
      </c>
      <c r="F64" s="202" t="s">
        <v>234</v>
      </c>
      <c r="G64" s="201" t="s">
        <v>3</v>
      </c>
      <c r="H64" s="201" t="s">
        <v>86</v>
      </c>
      <c r="I64" s="203" t="s">
        <v>4</v>
      </c>
    </row>
    <row r="65" spans="1:9" ht="26.25" customHeight="1" x14ac:dyDescent="0.2">
      <c r="A65" s="195" t="s">
        <v>5</v>
      </c>
      <c r="B65" s="154">
        <v>0.27</v>
      </c>
      <c r="C65" s="156">
        <v>0.3</v>
      </c>
      <c r="D65" s="156">
        <v>0.23039999999999999</v>
      </c>
      <c r="E65" s="156">
        <v>0.25</v>
      </c>
      <c r="F65" s="156">
        <v>0.25</v>
      </c>
      <c r="G65" s="56" t="s">
        <v>6</v>
      </c>
      <c r="H65" s="58" t="s">
        <v>153</v>
      </c>
      <c r="I65" s="198" t="s">
        <v>73</v>
      </c>
    </row>
    <row r="66" spans="1:9" ht="26.25" customHeight="1" x14ac:dyDescent="0.2">
      <c r="A66" s="195" t="s">
        <v>7</v>
      </c>
      <c r="B66" s="154">
        <v>0.21</v>
      </c>
      <c r="C66" s="156">
        <v>0.23</v>
      </c>
      <c r="D66" s="156">
        <v>0.25940000000000002</v>
      </c>
      <c r="E66" s="156">
        <v>0.23</v>
      </c>
      <c r="F66" s="156">
        <v>0.23</v>
      </c>
      <c r="G66" s="56" t="s">
        <v>8</v>
      </c>
      <c r="H66" s="58" t="s">
        <v>147</v>
      </c>
      <c r="I66" s="198" t="s">
        <v>74</v>
      </c>
    </row>
    <row r="67" spans="1:9" ht="26.25" customHeight="1" x14ac:dyDescent="0.2">
      <c r="A67" s="195" t="s">
        <v>9</v>
      </c>
      <c r="B67" s="154">
        <v>0.45</v>
      </c>
      <c r="C67" s="152">
        <v>0.45</v>
      </c>
      <c r="D67" s="152">
        <v>0.443</v>
      </c>
      <c r="E67" s="152">
        <v>0.45</v>
      </c>
      <c r="F67" s="152">
        <v>0.45</v>
      </c>
      <c r="G67" s="56" t="s">
        <v>8</v>
      </c>
      <c r="H67" s="58" t="s">
        <v>85</v>
      </c>
      <c r="I67" s="198" t="s">
        <v>75</v>
      </c>
    </row>
    <row r="68" spans="1:9" ht="28.5" x14ac:dyDescent="0.2">
      <c r="A68" s="195" t="s">
        <v>60</v>
      </c>
      <c r="B68" s="210" t="s">
        <v>236</v>
      </c>
      <c r="C68" s="211" t="s">
        <v>236</v>
      </c>
      <c r="D68" s="211" t="s">
        <v>236</v>
      </c>
      <c r="E68" s="211" t="s">
        <v>236</v>
      </c>
      <c r="F68" s="211" t="s">
        <v>236</v>
      </c>
      <c r="G68" s="213" t="s">
        <v>236</v>
      </c>
      <c r="H68" s="210" t="s">
        <v>236</v>
      </c>
      <c r="I68" s="214" t="s">
        <v>236</v>
      </c>
    </row>
    <row r="69" spans="1:9" ht="41.45" customHeight="1" x14ac:dyDescent="0.2">
      <c r="A69" s="196" t="s">
        <v>67</v>
      </c>
      <c r="B69" s="91">
        <v>0.05</v>
      </c>
      <c r="C69" s="156">
        <v>0.1</v>
      </c>
      <c r="D69" s="156">
        <v>6.0100000000000001E-2</v>
      </c>
      <c r="E69" s="156">
        <v>0.1</v>
      </c>
      <c r="F69" s="156">
        <v>0.1</v>
      </c>
      <c r="G69" s="59" t="s">
        <v>6</v>
      </c>
      <c r="H69" s="57" t="s">
        <v>109</v>
      </c>
      <c r="I69" s="198" t="s">
        <v>76</v>
      </c>
    </row>
    <row r="70" spans="1:9" ht="21" customHeight="1" x14ac:dyDescent="0.2">
      <c r="A70" s="196" t="s">
        <v>68</v>
      </c>
      <c r="B70" s="62">
        <v>7.0000000000000007E-2</v>
      </c>
      <c r="C70" s="156">
        <v>7.0000000000000007E-2</v>
      </c>
      <c r="D70" s="156">
        <v>4.0099999999999997E-2</v>
      </c>
      <c r="E70" s="156">
        <v>7.0000000000000007E-2</v>
      </c>
      <c r="F70" s="156">
        <v>7.0000000000000007E-2</v>
      </c>
      <c r="G70" s="59" t="s">
        <v>6</v>
      </c>
      <c r="H70" s="57" t="s">
        <v>106</v>
      </c>
      <c r="I70" s="198" t="s">
        <v>77</v>
      </c>
    </row>
    <row r="71" spans="1:9" ht="21" customHeight="1" x14ac:dyDescent="0.2">
      <c r="A71" s="196" t="s">
        <v>69</v>
      </c>
      <c r="B71" s="91">
        <v>0.05</v>
      </c>
      <c r="C71" s="156">
        <v>0.05</v>
      </c>
      <c r="D71" s="156">
        <v>4.2299999999999997E-2</v>
      </c>
      <c r="E71" s="156">
        <v>0.05</v>
      </c>
      <c r="F71" s="156">
        <v>0.05</v>
      </c>
      <c r="G71" s="59" t="s">
        <v>6</v>
      </c>
      <c r="H71" s="57" t="s">
        <v>72</v>
      </c>
      <c r="I71" s="198" t="s">
        <v>78</v>
      </c>
    </row>
    <row r="72" spans="1:9" ht="36.75" customHeight="1" x14ac:dyDescent="0.2">
      <c r="A72" s="196" t="s">
        <v>107</v>
      </c>
      <c r="B72" s="91">
        <v>0.05</v>
      </c>
      <c r="C72" s="156">
        <v>0.05</v>
      </c>
      <c r="D72" s="156">
        <v>3.5400000000000001E-2</v>
      </c>
      <c r="E72" s="156">
        <v>0.05</v>
      </c>
      <c r="F72" s="156">
        <v>0.05</v>
      </c>
      <c r="G72" s="59" t="s">
        <v>6</v>
      </c>
      <c r="H72" s="57" t="s">
        <v>72</v>
      </c>
      <c r="I72" s="198" t="s">
        <v>78</v>
      </c>
    </row>
    <row r="73" spans="1:9" ht="21.75" customHeight="1" x14ac:dyDescent="0.2">
      <c r="A73" s="196" t="s">
        <v>70</v>
      </c>
      <c r="B73" s="91">
        <v>0.15</v>
      </c>
      <c r="C73" s="156">
        <v>0.13500000000000001</v>
      </c>
      <c r="D73" s="156">
        <v>0.18640000000000001</v>
      </c>
      <c r="E73" s="156">
        <v>0.15</v>
      </c>
      <c r="F73" s="156">
        <v>0.15</v>
      </c>
      <c r="G73" s="56" t="s">
        <v>6</v>
      </c>
      <c r="H73" s="57" t="s">
        <v>126</v>
      </c>
      <c r="I73" s="199" t="s">
        <v>78</v>
      </c>
    </row>
    <row r="74" spans="1:9" ht="21.75" customHeight="1" x14ac:dyDescent="0.2">
      <c r="A74" s="196" t="s">
        <v>71</v>
      </c>
      <c r="B74" s="91">
        <v>0.05</v>
      </c>
      <c r="C74" s="156">
        <v>0.05</v>
      </c>
      <c r="D74" s="156">
        <v>2.8400000000000002E-2</v>
      </c>
      <c r="E74" s="156">
        <v>0.05</v>
      </c>
      <c r="F74" s="156">
        <v>0.05</v>
      </c>
      <c r="G74" s="56" t="s">
        <v>6</v>
      </c>
      <c r="H74" s="60" t="s">
        <v>72</v>
      </c>
      <c r="I74" s="215" t="s">
        <v>236</v>
      </c>
    </row>
    <row r="75" spans="1:9" ht="21.75" customHeight="1" x14ac:dyDescent="0.2">
      <c r="A75" s="197" t="s">
        <v>10</v>
      </c>
      <c r="B75" s="91">
        <f t="shared" ref="B75" si="3">SUM(B65:B74)</f>
        <v>1.35</v>
      </c>
      <c r="C75" s="80">
        <f t="shared" ref="C75" si="4">SUM(C65:C74)</f>
        <v>1.4350000000000003</v>
      </c>
      <c r="D75" s="80">
        <f>SUM(D65:D74)</f>
        <v>1.3255000000000003</v>
      </c>
      <c r="E75" s="80">
        <f t="shared" ref="E75:F75" si="5">SUM(E65:E74)</f>
        <v>1.4000000000000001</v>
      </c>
      <c r="F75" s="80">
        <f t="shared" si="5"/>
        <v>1.4000000000000001</v>
      </c>
      <c r="G75" s="216" t="s">
        <v>236</v>
      </c>
      <c r="H75" s="216" t="s">
        <v>236</v>
      </c>
      <c r="I75" s="217" t="s">
        <v>236</v>
      </c>
    </row>
    <row r="76" spans="1:9" ht="21.75" customHeight="1" x14ac:dyDescent="0.2">
      <c r="A76" s="204" t="s">
        <v>11</v>
      </c>
      <c r="B76" s="205">
        <v>0.16</v>
      </c>
      <c r="C76" s="206">
        <v>0.22</v>
      </c>
      <c r="D76" s="206">
        <v>0.25190000000000001</v>
      </c>
      <c r="E76" s="206">
        <v>0.22</v>
      </c>
      <c r="F76" s="206">
        <v>0.22</v>
      </c>
      <c r="G76" s="207" t="s">
        <v>8</v>
      </c>
      <c r="H76" s="208" t="s">
        <v>123</v>
      </c>
      <c r="I76" s="209" t="s">
        <v>79</v>
      </c>
    </row>
    <row r="77" spans="1:9" ht="28.5" hidden="1" x14ac:dyDescent="0.2">
      <c r="A77" s="55" t="s">
        <v>112</v>
      </c>
      <c r="B77" s="168">
        <v>2E-3</v>
      </c>
      <c r="C77" s="169"/>
      <c r="D77" s="169"/>
      <c r="E77" s="169"/>
      <c r="F77" s="169"/>
      <c r="G77" s="169"/>
      <c r="H77" s="170"/>
    </row>
    <row r="78" spans="1:9" ht="28.5" x14ac:dyDescent="0.2">
      <c r="A78" s="55" t="s">
        <v>228</v>
      </c>
      <c r="C78" s="1"/>
      <c r="D78" s="146">
        <v>2E-3</v>
      </c>
    </row>
    <row r="79" spans="1:9" x14ac:dyDescent="0.2">
      <c r="C79" s="1"/>
      <c r="D79" s="1"/>
    </row>
    <row r="80" spans="1:9" x14ac:dyDescent="0.2">
      <c r="C80" s="1"/>
      <c r="D80" s="1"/>
    </row>
    <row r="81" spans="1:9" x14ac:dyDescent="0.2">
      <c r="C81" s="1"/>
      <c r="D81" s="1"/>
    </row>
    <row r="82" spans="1:9" x14ac:dyDescent="0.2">
      <c r="C82" s="1"/>
      <c r="D82" s="1"/>
    </row>
    <row r="83" spans="1:9" x14ac:dyDescent="0.2">
      <c r="C83" s="1"/>
      <c r="D83" s="1"/>
    </row>
    <row r="84" spans="1:9" x14ac:dyDescent="0.2">
      <c r="C84" s="1"/>
      <c r="D84" s="1"/>
    </row>
    <row r="85" spans="1:9" x14ac:dyDescent="0.2">
      <c r="C85" s="1"/>
      <c r="D85" s="1"/>
    </row>
    <row r="86" spans="1:9" x14ac:dyDescent="0.2"/>
    <row r="87" spans="1:9" ht="14.25" customHeight="1" x14ac:dyDescent="0.2">
      <c r="A87" s="45" t="s">
        <v>55</v>
      </c>
      <c r="B87" s="45"/>
      <c r="C87" s="45"/>
      <c r="D87" s="45"/>
      <c r="E87" s="45"/>
      <c r="F87" s="45"/>
      <c r="G87" s="45"/>
      <c r="H87" s="45"/>
      <c r="I87" s="45"/>
    </row>
    <row r="88" spans="1:9" ht="57" x14ac:dyDescent="0.2">
      <c r="A88" s="46" t="s">
        <v>61</v>
      </c>
      <c r="B88" s="46"/>
      <c r="C88" s="54"/>
      <c r="D88" s="54"/>
      <c r="E88" s="46"/>
      <c r="F88" s="46"/>
      <c r="G88" s="46"/>
      <c r="H88" s="46"/>
      <c r="I88" s="46"/>
    </row>
    <row r="89" spans="1:9" hidden="1" x14ac:dyDescent="0.2">
      <c r="A89" s="46"/>
      <c r="B89" s="46"/>
      <c r="C89" s="1"/>
      <c r="D89" s="1"/>
      <c r="E89" s="46"/>
      <c r="F89" s="46"/>
      <c r="G89" s="46"/>
      <c r="H89" s="46"/>
      <c r="I89" s="46"/>
    </row>
    <row r="90" spans="1:9" hidden="1" x14ac:dyDescent="0.2">
      <c r="A90" s="46"/>
      <c r="B90" s="46"/>
      <c r="C90" s="1"/>
      <c r="D90" s="1"/>
      <c r="E90" s="46"/>
      <c r="F90" s="46"/>
      <c r="G90" s="46"/>
      <c r="H90" s="46"/>
      <c r="I90" s="46"/>
    </row>
    <row r="91" spans="1:9" hidden="1" x14ac:dyDescent="0.2">
      <c r="A91" s="46"/>
      <c r="B91" s="46"/>
      <c r="C91" s="1"/>
      <c r="D91" s="1"/>
      <c r="E91" s="46"/>
      <c r="F91" s="46"/>
      <c r="G91" s="46"/>
      <c r="H91" s="46"/>
      <c r="I91" s="46"/>
    </row>
    <row r="92" spans="1:9" hidden="1" x14ac:dyDescent="0.2">
      <c r="A92" s="46"/>
      <c r="B92" s="46"/>
      <c r="C92" s="1"/>
      <c r="D92" s="1"/>
      <c r="E92" s="46"/>
      <c r="F92" s="46"/>
      <c r="G92" s="46"/>
      <c r="H92" s="46"/>
      <c r="I92" s="46"/>
    </row>
    <row r="93" spans="1:9" hidden="1" x14ac:dyDescent="0.2">
      <c r="A93" s="46"/>
      <c r="B93" s="46"/>
      <c r="C93" s="1"/>
      <c r="D93" s="1"/>
      <c r="E93" s="46"/>
      <c r="F93" s="46"/>
      <c r="G93" s="46"/>
      <c r="H93" s="46"/>
      <c r="I93" s="46"/>
    </row>
    <row r="94" spans="1:9" hidden="1" x14ac:dyDescent="0.2">
      <c r="A94" s="46"/>
      <c r="B94" s="46"/>
      <c r="C94" s="1"/>
      <c r="D94" s="1"/>
      <c r="E94" s="46"/>
      <c r="F94" s="46"/>
      <c r="G94" s="46"/>
      <c r="H94" s="46"/>
      <c r="I94" s="46"/>
    </row>
    <row r="95" spans="1:9" hidden="1" x14ac:dyDescent="0.2">
      <c r="A95" s="46"/>
      <c r="B95" s="46"/>
      <c r="C95" s="1"/>
      <c r="D95" s="1"/>
      <c r="E95" s="46"/>
      <c r="F95" s="46"/>
      <c r="G95" s="46"/>
      <c r="H95" s="46"/>
      <c r="I95" s="46"/>
    </row>
    <row r="96" spans="1:9" hidden="1" x14ac:dyDescent="0.2">
      <c r="A96" s="46"/>
      <c r="B96" s="46"/>
      <c r="C96" s="1"/>
      <c r="D96" s="1"/>
      <c r="E96" s="46"/>
      <c r="F96" s="46"/>
      <c r="G96" s="46"/>
      <c r="H96" s="46"/>
      <c r="I96" s="46"/>
    </row>
    <row r="97" spans="1:9" hidden="1" x14ac:dyDescent="0.2">
      <c r="A97" s="46"/>
      <c r="B97" s="46"/>
      <c r="C97" s="1"/>
      <c r="D97" s="1"/>
      <c r="E97" s="46"/>
      <c r="F97" s="46"/>
      <c r="G97" s="46"/>
      <c r="H97" s="46"/>
      <c r="I97" s="46"/>
    </row>
    <row r="98" spans="1:9" hidden="1" x14ac:dyDescent="0.2">
      <c r="A98" s="46"/>
      <c r="B98" s="46"/>
      <c r="C98" s="1"/>
      <c r="D98" s="1"/>
      <c r="E98" s="46"/>
      <c r="F98" s="46"/>
      <c r="G98" s="46"/>
      <c r="H98" s="46"/>
      <c r="I98" s="46"/>
    </row>
    <row r="99" spans="1:9" hidden="1" x14ac:dyDescent="0.2">
      <c r="A99" s="46"/>
      <c r="B99" s="46"/>
      <c r="C99" s="1"/>
      <c r="D99" s="1"/>
      <c r="E99" s="46"/>
      <c r="F99" s="46"/>
      <c r="G99" s="46"/>
      <c r="H99" s="46"/>
      <c r="I99" s="46"/>
    </row>
    <row r="100" spans="1:9" hidden="1" x14ac:dyDescent="0.2">
      <c r="A100" s="46"/>
      <c r="B100" s="46"/>
      <c r="C100" s="1"/>
      <c r="D100" s="1"/>
      <c r="E100" s="46"/>
      <c r="F100" s="46"/>
      <c r="G100" s="46"/>
      <c r="H100" s="46"/>
      <c r="I100" s="46"/>
    </row>
    <row r="101" spans="1:9" hidden="1" x14ac:dyDescent="0.2">
      <c r="A101" s="46"/>
      <c r="B101" s="46"/>
      <c r="C101" s="1"/>
      <c r="D101" s="1"/>
      <c r="E101" s="46"/>
      <c r="F101" s="46"/>
      <c r="G101" s="46"/>
      <c r="H101" s="46"/>
      <c r="I101" s="46"/>
    </row>
    <row r="102" spans="1:9" hidden="1" x14ac:dyDescent="0.2">
      <c r="A102" s="46"/>
      <c r="B102" s="46"/>
      <c r="C102" s="1"/>
      <c r="D102" s="1"/>
      <c r="E102" s="46"/>
      <c r="F102" s="46"/>
      <c r="G102" s="46"/>
      <c r="H102" s="46"/>
      <c r="I102" s="46"/>
    </row>
    <row r="103" spans="1:9" hidden="1" x14ac:dyDescent="0.2">
      <c r="A103" s="46"/>
      <c r="B103" s="46"/>
      <c r="C103" s="1"/>
      <c r="D103" s="1"/>
      <c r="E103" s="46"/>
      <c r="F103" s="46"/>
      <c r="G103" s="46"/>
      <c r="H103" s="46"/>
      <c r="I103" s="46"/>
    </row>
    <row r="104" spans="1:9" hidden="1" x14ac:dyDescent="0.2">
      <c r="A104" s="46"/>
      <c r="B104" s="46"/>
      <c r="C104" s="1"/>
      <c r="D104" s="1"/>
      <c r="E104" s="46"/>
      <c r="F104" s="46"/>
      <c r="G104" s="46"/>
      <c r="H104" s="46"/>
    </row>
    <row r="105" spans="1:9" hidden="1" x14ac:dyDescent="0.2">
      <c r="C105" s="1"/>
      <c r="D105" s="1"/>
    </row>
    <row r="106" spans="1:9" hidden="1" x14ac:dyDescent="0.2">
      <c r="C106" s="1"/>
      <c r="D106" s="1"/>
    </row>
    <row r="107" spans="1:9" hidden="1" x14ac:dyDescent="0.2">
      <c r="C107" s="1"/>
      <c r="D107" s="1"/>
    </row>
    <row r="108" spans="1:9" hidden="1" x14ac:dyDescent="0.2">
      <c r="C108" s="1"/>
      <c r="D108" s="1"/>
    </row>
    <row r="109" spans="1:9" hidden="1" x14ac:dyDescent="0.2">
      <c r="C109" s="1"/>
      <c r="D109" s="1"/>
    </row>
    <row r="110" spans="1:9" hidden="1" x14ac:dyDescent="0.2">
      <c r="C110" s="1"/>
      <c r="D110" s="1"/>
    </row>
    <row r="111" spans="1:9" hidden="1" x14ac:dyDescent="0.2">
      <c r="C111" s="1"/>
      <c r="D111" s="1"/>
    </row>
    <row r="112" spans="1:9" hidden="1" x14ac:dyDescent="0.2">
      <c r="C112" s="1"/>
      <c r="D112" s="1"/>
    </row>
    <row r="113" spans="3:4" hidden="1" x14ac:dyDescent="0.2">
      <c r="C113" s="1"/>
      <c r="D113" s="1"/>
    </row>
    <row r="114" spans="3:4" hidden="1" x14ac:dyDescent="0.2">
      <c r="C114" s="1"/>
      <c r="D114" s="1"/>
    </row>
    <row r="115" spans="3:4" hidden="1" x14ac:dyDescent="0.2">
      <c r="C115" s="1"/>
      <c r="D115" s="1"/>
    </row>
    <row r="116" spans="3:4" hidden="1" x14ac:dyDescent="0.2">
      <c r="C116" s="1"/>
      <c r="D116" s="1"/>
    </row>
    <row r="117" spans="3:4" hidden="1" x14ac:dyDescent="0.2">
      <c r="C117" s="1"/>
      <c r="D117" s="1"/>
    </row>
    <row r="118" spans="3:4" hidden="1" x14ac:dyDescent="0.2">
      <c r="C118" s="1"/>
      <c r="D118" s="1"/>
    </row>
    <row r="119" spans="3:4" hidden="1" x14ac:dyDescent="0.2">
      <c r="C119" s="1"/>
      <c r="D119" s="1"/>
    </row>
    <row r="120" spans="3:4" hidden="1" x14ac:dyDescent="0.2">
      <c r="C120" s="1"/>
      <c r="D120" s="1"/>
    </row>
    <row r="121" spans="3:4" hidden="1" x14ac:dyDescent="0.2">
      <c r="C121" s="1"/>
      <c r="D121" s="1"/>
    </row>
    <row r="122" spans="3:4" hidden="1" x14ac:dyDescent="0.2">
      <c r="C122" s="1"/>
      <c r="D122" s="1"/>
    </row>
    <row r="123" spans="3:4" hidden="1" x14ac:dyDescent="0.2">
      <c r="C123" s="1"/>
      <c r="D123" s="1"/>
    </row>
    <row r="124" spans="3:4" hidden="1" x14ac:dyDescent="0.2">
      <c r="C124" s="1"/>
      <c r="D124" s="1"/>
    </row>
    <row r="125" spans="3:4" hidden="1" x14ac:dyDescent="0.2">
      <c r="C125" s="1"/>
      <c r="D125" s="1"/>
    </row>
    <row r="126" spans="3:4" hidden="1" x14ac:dyDescent="0.2">
      <c r="C126" s="1"/>
      <c r="D126" s="1"/>
    </row>
    <row r="127" spans="3:4" hidden="1" x14ac:dyDescent="0.2">
      <c r="C127" s="1"/>
      <c r="D127" s="1"/>
    </row>
    <row r="128" spans="3:4" hidden="1" x14ac:dyDescent="0.2">
      <c r="C128" s="1"/>
      <c r="D128" s="1"/>
    </row>
    <row r="129" spans="3:4" hidden="1" x14ac:dyDescent="0.2">
      <c r="C129" s="1"/>
      <c r="D129" s="1"/>
    </row>
    <row r="130" spans="3:4" hidden="1" x14ac:dyDescent="0.2">
      <c r="C130" s="1"/>
      <c r="D130" s="1"/>
    </row>
    <row r="131" spans="3:4" hidden="1" x14ac:dyDescent="0.2">
      <c r="C131" s="1"/>
      <c r="D131" s="1"/>
    </row>
    <row r="132" spans="3:4" hidden="1" x14ac:dyDescent="0.2">
      <c r="C132" s="1"/>
      <c r="D132" s="1"/>
    </row>
    <row r="133" spans="3:4" hidden="1" x14ac:dyDescent="0.2">
      <c r="C133" s="1"/>
      <c r="D133" s="1"/>
    </row>
    <row r="134" spans="3:4" hidden="1" x14ac:dyDescent="0.2">
      <c r="C134" s="1"/>
      <c r="D134" s="1"/>
    </row>
    <row r="135" spans="3:4" hidden="1" x14ac:dyDescent="0.2">
      <c r="C135" s="1"/>
      <c r="D135" s="1"/>
    </row>
    <row r="136" spans="3:4" hidden="1" x14ac:dyDescent="0.2">
      <c r="C136" s="1"/>
      <c r="D136" s="1"/>
    </row>
    <row r="137" spans="3:4" hidden="1" x14ac:dyDescent="0.2">
      <c r="C137" s="1"/>
      <c r="D137" s="1"/>
    </row>
    <row r="138" spans="3:4" hidden="1" x14ac:dyDescent="0.2">
      <c r="C138" s="1"/>
      <c r="D138" s="1"/>
    </row>
    <row r="139" spans="3:4" hidden="1" x14ac:dyDescent="0.2">
      <c r="C139" s="1"/>
      <c r="D139" s="1"/>
    </row>
    <row r="140" spans="3:4" hidden="1" x14ac:dyDescent="0.2">
      <c r="C140" s="1"/>
      <c r="D140" s="1"/>
    </row>
    <row r="141" spans="3:4" hidden="1" x14ac:dyDescent="0.2">
      <c r="C141" s="1"/>
      <c r="D141" s="1"/>
    </row>
    <row r="142" spans="3:4" hidden="1" x14ac:dyDescent="0.2">
      <c r="C142" s="1"/>
      <c r="D142" s="1"/>
    </row>
    <row r="143" spans="3:4" hidden="1" x14ac:dyDescent="0.2">
      <c r="C143" s="1"/>
      <c r="D143" s="1"/>
    </row>
    <row r="144" spans="3:4" hidden="1" x14ac:dyDescent="0.2">
      <c r="C144" s="1"/>
      <c r="D144" s="1"/>
    </row>
    <row r="145" spans="3:4" hidden="1" x14ac:dyDescent="0.2">
      <c r="C145" s="1"/>
      <c r="D145" s="1"/>
    </row>
    <row r="146" spans="3:4" hidden="1" x14ac:dyDescent="0.2">
      <c r="C146" s="1"/>
      <c r="D146" s="1"/>
    </row>
    <row r="147" spans="3:4" hidden="1" x14ac:dyDescent="0.2">
      <c r="C147" s="1"/>
      <c r="D147" s="1"/>
    </row>
    <row r="148" spans="3:4" hidden="1" x14ac:dyDescent="0.2">
      <c r="C148" s="1"/>
      <c r="D148" s="1"/>
    </row>
    <row r="149" spans="3:4" hidden="1" x14ac:dyDescent="0.2">
      <c r="C149" s="1"/>
      <c r="D149" s="1"/>
    </row>
    <row r="150" spans="3:4" hidden="1" x14ac:dyDescent="0.2">
      <c r="C150" s="1"/>
      <c r="D150" s="1"/>
    </row>
    <row r="151" spans="3:4" hidden="1" x14ac:dyDescent="0.2">
      <c r="C151" s="1"/>
      <c r="D151" s="1"/>
    </row>
    <row r="152" spans="3:4" hidden="1" x14ac:dyDescent="0.2">
      <c r="C152" s="1"/>
      <c r="D152" s="1"/>
    </row>
    <row r="153" spans="3:4" hidden="1" x14ac:dyDescent="0.2">
      <c r="C153" s="1"/>
      <c r="D153" s="1"/>
    </row>
    <row r="154" spans="3:4" hidden="1" x14ac:dyDescent="0.2">
      <c r="C154" s="1"/>
      <c r="D154" s="1"/>
    </row>
    <row r="155" spans="3:4" hidden="1" x14ac:dyDescent="0.2">
      <c r="C155" s="1"/>
      <c r="D155" s="1"/>
    </row>
    <row r="156" spans="3:4" hidden="1" x14ac:dyDescent="0.2">
      <c r="C156" s="1"/>
      <c r="D156" s="1"/>
    </row>
    <row r="157" spans="3:4" hidden="1" x14ac:dyDescent="0.2">
      <c r="C157" s="1"/>
      <c r="D157" s="1"/>
    </row>
    <row r="158" spans="3:4" hidden="1" x14ac:dyDescent="0.2">
      <c r="C158" s="1"/>
      <c r="D158" s="1"/>
    </row>
    <row r="159" spans="3:4" hidden="1" x14ac:dyDescent="0.2">
      <c r="C159" s="1"/>
      <c r="D159" s="1"/>
    </row>
    <row r="160" spans="3:4" hidden="1" x14ac:dyDescent="0.2">
      <c r="C160" s="1"/>
      <c r="D160" s="1"/>
    </row>
    <row r="161" spans="3:4" hidden="1" x14ac:dyDescent="0.2">
      <c r="C161" s="1"/>
      <c r="D161" s="1"/>
    </row>
    <row r="162" spans="3:4" hidden="1" x14ac:dyDescent="0.2">
      <c r="C162" s="1"/>
      <c r="D162" s="1"/>
    </row>
    <row r="163" spans="3:4" hidden="1" x14ac:dyDescent="0.2">
      <c r="C163" s="1"/>
      <c r="D163" s="1"/>
    </row>
    <row r="164" spans="3:4" hidden="1" x14ac:dyDescent="0.2">
      <c r="C164" s="1"/>
      <c r="D164" s="1"/>
    </row>
    <row r="165" spans="3:4" hidden="1" x14ac:dyDescent="0.2">
      <c r="C165" s="1"/>
      <c r="D165" s="1"/>
    </row>
    <row r="166" spans="3:4" hidden="1" x14ac:dyDescent="0.2">
      <c r="C166" s="1"/>
      <c r="D166" s="1"/>
    </row>
    <row r="167" spans="3:4" hidden="1" x14ac:dyDescent="0.2">
      <c r="C167" s="1"/>
      <c r="D167" s="1"/>
    </row>
    <row r="168" spans="3:4" hidden="1" x14ac:dyDescent="0.2">
      <c r="C168" s="1"/>
      <c r="D168" s="1"/>
    </row>
    <row r="169" spans="3:4" hidden="1" x14ac:dyDescent="0.2">
      <c r="C169" s="1"/>
      <c r="D169" s="1"/>
    </row>
    <row r="170" spans="3:4" hidden="1" x14ac:dyDescent="0.2">
      <c r="C170" s="1"/>
      <c r="D170" s="1"/>
    </row>
    <row r="171" spans="3:4" hidden="1" x14ac:dyDescent="0.2">
      <c r="C171" s="1"/>
      <c r="D171" s="1"/>
    </row>
    <row r="172" spans="3:4" hidden="1" x14ac:dyDescent="0.2">
      <c r="C172" s="1"/>
      <c r="D172" s="1"/>
    </row>
    <row r="173" spans="3:4" hidden="1" x14ac:dyDescent="0.2">
      <c r="C173" s="1"/>
      <c r="D173" s="1"/>
    </row>
    <row r="174" spans="3:4" hidden="1" x14ac:dyDescent="0.2">
      <c r="C174" s="1"/>
      <c r="D174" s="1"/>
    </row>
    <row r="175" spans="3:4" hidden="1" x14ac:dyDescent="0.2">
      <c r="C175" s="1"/>
      <c r="D175" s="1"/>
    </row>
    <row r="176" spans="3:4" hidden="1" x14ac:dyDescent="0.2">
      <c r="C176" s="1"/>
      <c r="D176" s="1"/>
    </row>
    <row r="177" spans="3:4" hidden="1" x14ac:dyDescent="0.2">
      <c r="C177" s="1"/>
      <c r="D177" s="1"/>
    </row>
    <row r="178" spans="3:4" hidden="1" x14ac:dyDescent="0.2">
      <c r="C178" s="1"/>
      <c r="D178" s="1"/>
    </row>
    <row r="179" spans="3:4" hidden="1" x14ac:dyDescent="0.2">
      <c r="C179" s="1"/>
      <c r="D179" s="1"/>
    </row>
    <row r="180" spans="3:4" hidden="1" x14ac:dyDescent="0.2">
      <c r="C180" s="1"/>
      <c r="D180" s="1"/>
    </row>
    <row r="181" spans="3:4" hidden="1" x14ac:dyDescent="0.2">
      <c r="C181" s="1"/>
      <c r="D181" s="1"/>
    </row>
    <row r="182" spans="3:4" hidden="1" x14ac:dyDescent="0.2">
      <c r="C182" s="1"/>
      <c r="D182" s="1"/>
    </row>
    <row r="183" spans="3:4" hidden="1" x14ac:dyDescent="0.2">
      <c r="C183" s="1"/>
      <c r="D183" s="1"/>
    </row>
    <row r="184" spans="3:4" hidden="1" x14ac:dyDescent="0.2">
      <c r="C184" s="1"/>
      <c r="D184" s="1"/>
    </row>
    <row r="185" spans="3:4" hidden="1" x14ac:dyDescent="0.2">
      <c r="C185" s="1"/>
      <c r="D185" s="1"/>
    </row>
    <row r="186" spans="3:4" hidden="1" x14ac:dyDescent="0.2">
      <c r="C186" s="1"/>
      <c r="D186" s="1"/>
    </row>
    <row r="187" spans="3:4" hidden="1" x14ac:dyDescent="0.2">
      <c r="C187" s="1"/>
      <c r="D187" s="1"/>
    </row>
    <row r="188" spans="3:4" hidden="1" x14ac:dyDescent="0.2">
      <c r="C188" s="1"/>
      <c r="D188" s="1"/>
    </row>
    <row r="189" spans="3:4" hidden="1" x14ac:dyDescent="0.2">
      <c r="C189" s="1"/>
      <c r="D189" s="1"/>
    </row>
    <row r="190" spans="3:4" hidden="1" x14ac:dyDescent="0.2">
      <c r="C190" s="1"/>
      <c r="D190" s="1"/>
    </row>
    <row r="191" spans="3:4" hidden="1" x14ac:dyDescent="0.2">
      <c r="C191" s="1"/>
      <c r="D191" s="1"/>
    </row>
    <row r="192" spans="3:4" hidden="1" x14ac:dyDescent="0.2">
      <c r="C192" s="1"/>
      <c r="D192" s="1"/>
    </row>
    <row r="193" spans="3:4" hidden="1" x14ac:dyDescent="0.2">
      <c r="C193" s="1"/>
      <c r="D193" s="1"/>
    </row>
    <row r="194" spans="3:4" hidden="1" x14ac:dyDescent="0.2">
      <c r="C194" s="1"/>
      <c r="D194" s="1"/>
    </row>
    <row r="195" spans="3:4" hidden="1" x14ac:dyDescent="0.2">
      <c r="C195" s="1"/>
      <c r="D195" s="1"/>
    </row>
    <row r="196" spans="3:4" hidden="1" x14ac:dyDescent="0.2">
      <c r="C196" s="1"/>
      <c r="D196" s="1"/>
    </row>
    <row r="197" spans="3:4" hidden="1" x14ac:dyDescent="0.2">
      <c r="C197" s="1"/>
      <c r="D197" s="1"/>
    </row>
    <row r="198" spans="3:4" hidden="1" x14ac:dyDescent="0.2">
      <c r="C198" s="1"/>
      <c r="D198" s="1"/>
    </row>
    <row r="199" spans="3:4" hidden="1" x14ac:dyDescent="0.2">
      <c r="C199" s="1"/>
      <c r="D199" s="1"/>
    </row>
    <row r="200" spans="3:4" hidden="1" x14ac:dyDescent="0.2">
      <c r="C200" s="1"/>
      <c r="D200" s="1"/>
    </row>
    <row r="201" spans="3:4" hidden="1" x14ac:dyDescent="0.2">
      <c r="C201" s="1"/>
      <c r="D201" s="1"/>
    </row>
    <row r="202" spans="3:4" hidden="1" x14ac:dyDescent="0.2">
      <c r="C202" s="1"/>
      <c r="D202" s="1"/>
    </row>
    <row r="203" spans="3:4" hidden="1" x14ac:dyDescent="0.2">
      <c r="C203" s="1"/>
      <c r="D203" s="1"/>
    </row>
    <row r="204" spans="3:4" hidden="1" x14ac:dyDescent="0.2">
      <c r="C204" s="1"/>
      <c r="D204" s="1"/>
    </row>
    <row r="205" spans="3:4" hidden="1" x14ac:dyDescent="0.2">
      <c r="C205" s="1"/>
      <c r="D205" s="1"/>
    </row>
    <row r="206" spans="3:4" hidden="1" x14ac:dyDescent="0.2">
      <c r="C206" s="1"/>
      <c r="D206" s="1"/>
    </row>
    <row r="207" spans="3:4" hidden="1" x14ac:dyDescent="0.2">
      <c r="C207" s="1"/>
      <c r="D207" s="1"/>
    </row>
    <row r="208" spans="3:4" hidden="1" x14ac:dyDescent="0.2">
      <c r="C208" s="1"/>
      <c r="D208" s="1"/>
    </row>
    <row r="209" spans="3:4" hidden="1" x14ac:dyDescent="0.2">
      <c r="C209" s="1"/>
      <c r="D209" s="1"/>
    </row>
    <row r="210" spans="3:4" hidden="1" x14ac:dyDescent="0.2">
      <c r="C210" s="1"/>
      <c r="D210" s="1"/>
    </row>
    <row r="211" spans="3:4" hidden="1" x14ac:dyDescent="0.2">
      <c r="C211" s="1"/>
      <c r="D211" s="1"/>
    </row>
    <row r="212" spans="3:4" hidden="1" x14ac:dyDescent="0.2">
      <c r="C212" s="1"/>
      <c r="D212" s="1"/>
    </row>
    <row r="213" spans="3:4" hidden="1" x14ac:dyDescent="0.2">
      <c r="C213" s="1"/>
      <c r="D213" s="1"/>
    </row>
    <row r="214" spans="3:4" hidden="1" x14ac:dyDescent="0.2">
      <c r="C214" s="1"/>
      <c r="D214" s="1"/>
    </row>
    <row r="215" spans="3:4" hidden="1" x14ac:dyDescent="0.2">
      <c r="C215" s="1"/>
      <c r="D215" s="1"/>
    </row>
    <row r="216" spans="3:4" hidden="1" x14ac:dyDescent="0.2">
      <c r="C216" s="1"/>
      <c r="D216" s="1"/>
    </row>
    <row r="217" spans="3:4" hidden="1" x14ac:dyDescent="0.2">
      <c r="C217" s="1"/>
      <c r="D217" s="1"/>
    </row>
    <row r="218" spans="3:4" hidden="1" x14ac:dyDescent="0.2">
      <c r="C218" s="1"/>
      <c r="D218" s="1"/>
    </row>
    <row r="219" spans="3:4" hidden="1" x14ac:dyDescent="0.2">
      <c r="C219" s="1"/>
      <c r="D219" s="1"/>
    </row>
    <row r="220" spans="3:4" hidden="1" x14ac:dyDescent="0.2">
      <c r="C220" s="1"/>
      <c r="D220" s="1"/>
    </row>
    <row r="221" spans="3:4" hidden="1" x14ac:dyDescent="0.2">
      <c r="C221" s="1"/>
      <c r="D221" s="1"/>
    </row>
    <row r="222" spans="3:4" hidden="1" x14ac:dyDescent="0.2">
      <c r="C222" s="1"/>
      <c r="D222" s="1"/>
    </row>
    <row r="223" spans="3:4" hidden="1" x14ac:dyDescent="0.2">
      <c r="C223" s="1"/>
      <c r="D223" s="1"/>
    </row>
    <row r="224" spans="3:4" hidden="1" x14ac:dyDescent="0.2">
      <c r="C224" s="1"/>
      <c r="D224" s="1"/>
    </row>
    <row r="225" spans="3:4" hidden="1" x14ac:dyDescent="0.2">
      <c r="C225" s="1"/>
      <c r="D225" s="1"/>
    </row>
    <row r="226" spans="3:4" hidden="1" x14ac:dyDescent="0.2">
      <c r="C226" s="1"/>
      <c r="D226" s="1"/>
    </row>
    <row r="227" spans="3:4" hidden="1" x14ac:dyDescent="0.2">
      <c r="C227" s="1"/>
      <c r="D227" s="1"/>
    </row>
    <row r="228" spans="3:4" hidden="1" x14ac:dyDescent="0.2">
      <c r="C228" s="1"/>
      <c r="D228" s="1"/>
    </row>
    <row r="229" spans="3:4" hidden="1" x14ac:dyDescent="0.2">
      <c r="C229" s="1"/>
      <c r="D229" s="1"/>
    </row>
    <row r="230" spans="3:4" hidden="1" x14ac:dyDescent="0.2">
      <c r="C230" s="1"/>
      <c r="D230" s="1"/>
    </row>
    <row r="231" spans="3:4" hidden="1" x14ac:dyDescent="0.2">
      <c r="C231" s="1"/>
      <c r="D231" s="1"/>
    </row>
    <row r="232" spans="3:4" hidden="1" x14ac:dyDescent="0.2">
      <c r="C232" s="1"/>
      <c r="D232" s="1"/>
    </row>
    <row r="233" spans="3:4" hidden="1" x14ac:dyDescent="0.2">
      <c r="C233" s="1"/>
      <c r="D233" s="1"/>
    </row>
    <row r="234" spans="3:4" hidden="1" x14ac:dyDescent="0.2">
      <c r="C234" s="1"/>
      <c r="D234" s="1"/>
    </row>
    <row r="235" spans="3:4" hidden="1" x14ac:dyDescent="0.2">
      <c r="C235" s="1"/>
      <c r="D235" s="1"/>
    </row>
    <row r="236" spans="3:4" hidden="1" x14ac:dyDescent="0.2">
      <c r="C236" s="1"/>
      <c r="D236" s="1"/>
    </row>
    <row r="237" spans="3:4" hidden="1" x14ac:dyDescent="0.2">
      <c r="C237" s="1"/>
      <c r="D237" s="1"/>
    </row>
    <row r="238" spans="3:4" hidden="1" x14ac:dyDescent="0.2">
      <c r="C238" s="1"/>
      <c r="D238" s="1"/>
    </row>
    <row r="239" spans="3:4" hidden="1" x14ac:dyDescent="0.2">
      <c r="C239" s="1"/>
      <c r="D239" s="1"/>
    </row>
    <row r="240" spans="3:4" hidden="1" x14ac:dyDescent="0.2">
      <c r="C240" s="1"/>
      <c r="D240" s="1"/>
    </row>
    <row r="241" spans="3:4" hidden="1" x14ac:dyDescent="0.2">
      <c r="C241" s="1"/>
      <c r="D241" s="1"/>
    </row>
    <row r="242" spans="3:4" hidden="1" x14ac:dyDescent="0.2">
      <c r="C242" s="1"/>
      <c r="D242" s="1"/>
    </row>
    <row r="243" spans="3:4" hidden="1" x14ac:dyDescent="0.2">
      <c r="C243" s="1"/>
      <c r="D243" s="1"/>
    </row>
    <row r="244" spans="3:4" hidden="1" x14ac:dyDescent="0.2">
      <c r="C244" s="1"/>
      <c r="D244" s="1"/>
    </row>
    <row r="245" spans="3:4" hidden="1" x14ac:dyDescent="0.2">
      <c r="C245" s="1"/>
      <c r="D245" s="1"/>
    </row>
    <row r="246" spans="3:4" hidden="1" x14ac:dyDescent="0.2">
      <c r="C246" s="1"/>
      <c r="D246" s="1"/>
    </row>
    <row r="247" spans="3:4" hidden="1" x14ac:dyDescent="0.2">
      <c r="C247" s="1"/>
      <c r="D247" s="1"/>
    </row>
    <row r="248" spans="3:4" hidden="1" x14ac:dyDescent="0.2">
      <c r="C248" s="1"/>
      <c r="D248" s="1"/>
    </row>
    <row r="249" spans="3:4" hidden="1" x14ac:dyDescent="0.2">
      <c r="C249" s="1"/>
      <c r="D249" s="1"/>
    </row>
    <row r="250" spans="3:4" hidden="1" x14ac:dyDescent="0.2">
      <c r="C250" s="1"/>
      <c r="D250" s="1"/>
    </row>
    <row r="251" spans="3:4" hidden="1" x14ac:dyDescent="0.2">
      <c r="C251" s="1"/>
      <c r="D251" s="1"/>
    </row>
    <row r="252" spans="3:4" hidden="1" x14ac:dyDescent="0.2">
      <c r="C252" s="1"/>
      <c r="D252" s="1"/>
    </row>
    <row r="253" spans="3:4" hidden="1" x14ac:dyDescent="0.2">
      <c r="C253" s="1"/>
      <c r="D253" s="1"/>
    </row>
    <row r="254" spans="3:4" hidden="1" x14ac:dyDescent="0.2">
      <c r="C254" s="1"/>
      <c r="D254" s="1"/>
    </row>
    <row r="255" spans="3:4" hidden="1" x14ac:dyDescent="0.2">
      <c r="C255" s="1"/>
      <c r="D255" s="1"/>
    </row>
    <row r="256" spans="3:4" hidden="1" x14ac:dyDescent="0.2">
      <c r="C256" s="1"/>
      <c r="D256" s="1"/>
    </row>
    <row r="257" spans="3:4" hidden="1" x14ac:dyDescent="0.2">
      <c r="C257" s="1"/>
      <c r="D257" s="1"/>
    </row>
    <row r="258" spans="3:4" hidden="1" x14ac:dyDescent="0.2">
      <c r="C258" s="1"/>
      <c r="D258" s="1"/>
    </row>
    <row r="259" spans="3:4" hidden="1" x14ac:dyDescent="0.2">
      <c r="C259" s="1"/>
      <c r="D259" s="1"/>
    </row>
    <row r="260" spans="3:4" hidden="1" x14ac:dyDescent="0.2">
      <c r="C260" s="1"/>
      <c r="D260" s="1"/>
    </row>
    <row r="261" spans="3:4" hidden="1" x14ac:dyDescent="0.2">
      <c r="C261" s="1"/>
      <c r="D261" s="1"/>
    </row>
    <row r="262" spans="3:4" hidden="1" x14ac:dyDescent="0.2">
      <c r="C262" s="1"/>
      <c r="D262" s="1"/>
    </row>
    <row r="263" spans="3:4" hidden="1" x14ac:dyDescent="0.2">
      <c r="C263" s="1"/>
      <c r="D263" s="1"/>
    </row>
    <row r="264" spans="3:4" hidden="1" x14ac:dyDescent="0.2">
      <c r="C264" s="1"/>
      <c r="D264" s="1"/>
    </row>
    <row r="265" spans="3:4" hidden="1" x14ac:dyDescent="0.2">
      <c r="C265" s="1"/>
      <c r="D265" s="1"/>
    </row>
    <row r="266" spans="3:4" hidden="1" x14ac:dyDescent="0.2">
      <c r="C266" s="1"/>
      <c r="D266" s="1"/>
    </row>
    <row r="267" spans="3:4" hidden="1" x14ac:dyDescent="0.2">
      <c r="C267" s="1"/>
      <c r="D267" s="1"/>
    </row>
    <row r="268" spans="3:4" hidden="1" x14ac:dyDescent="0.2">
      <c r="C268" s="1"/>
      <c r="D268" s="1"/>
    </row>
    <row r="269" spans="3:4" hidden="1" x14ac:dyDescent="0.2">
      <c r="C269" s="1"/>
      <c r="D269" s="1"/>
    </row>
    <row r="270" spans="3:4" hidden="1" x14ac:dyDescent="0.2">
      <c r="C270" s="1"/>
      <c r="D270" s="1"/>
    </row>
    <row r="271" spans="3:4" hidden="1" x14ac:dyDescent="0.2">
      <c r="C271" s="1"/>
      <c r="D271" s="1"/>
    </row>
    <row r="272" spans="3:4" hidden="1" x14ac:dyDescent="0.2">
      <c r="C272" s="1"/>
      <c r="D272" s="1"/>
    </row>
    <row r="273" spans="3:4" hidden="1" x14ac:dyDescent="0.2">
      <c r="C273" s="1"/>
      <c r="D273" s="1"/>
    </row>
    <row r="274" spans="3:4" hidden="1" x14ac:dyDescent="0.2">
      <c r="C274" s="1"/>
      <c r="D274" s="1"/>
    </row>
    <row r="275" spans="3:4" hidden="1" x14ac:dyDescent="0.2">
      <c r="C275" s="1"/>
      <c r="D275" s="1"/>
    </row>
    <row r="276" spans="3:4" hidden="1" x14ac:dyDescent="0.2">
      <c r="C276" s="1"/>
      <c r="D276" s="1"/>
    </row>
    <row r="277" spans="3:4" hidden="1" x14ac:dyDescent="0.2">
      <c r="C277" s="1"/>
      <c r="D277" s="1"/>
    </row>
    <row r="278" spans="3:4" hidden="1" x14ac:dyDescent="0.2"/>
    <row r="279" spans="3:4" hidden="1" x14ac:dyDescent="0.2"/>
    <row r="280" spans="3:4" hidden="1" x14ac:dyDescent="0.2"/>
    <row r="281" spans="3:4" hidden="1" x14ac:dyDescent="0.2"/>
    <row r="282" spans="3:4" hidden="1" x14ac:dyDescent="0.2"/>
    <row r="283" spans="3:4" hidden="1" x14ac:dyDescent="0.2"/>
    <row r="284" spans="3:4" hidden="1" x14ac:dyDescent="0.2"/>
    <row r="285" spans="3:4" hidden="1" x14ac:dyDescent="0.2"/>
    <row r="286" spans="3:4" hidden="1" x14ac:dyDescent="0.2"/>
    <row r="287" spans="3:4" hidden="1" x14ac:dyDescent="0.2"/>
    <row r="288" spans="3:4"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5">
    <mergeCell ref="B77:H77"/>
    <mergeCell ref="B39:H39"/>
    <mergeCell ref="B58:H58"/>
    <mergeCell ref="A3:H3"/>
    <mergeCell ref="B21:H21"/>
  </mergeCells>
  <pageMargins left="0.7" right="0.7" top="0.75" bottom="0.75" header="0.3" footer="0.3"/>
  <pageSetup paperSize="9" scale="16" orientation="portrait" r:id="rId1"/>
  <drawing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07E17-2761-404B-BBB9-DB7B0A59E596}">
  <dimension ref="B1:AZ10000"/>
  <sheetViews>
    <sheetView rightToLeft="1" zoomScale="85" zoomScaleNormal="85" workbookViewId="0">
      <selection activeCell="B169" sqref="B169:K174"/>
    </sheetView>
  </sheetViews>
  <sheetFormatPr defaultColWidth="9" defaultRowHeight="12.75" x14ac:dyDescent="0.2"/>
  <cols>
    <col min="1" max="1" width="9" style="83"/>
    <col min="2" max="2" width="26.625" style="121" customWidth="1"/>
    <col min="3" max="3" width="39.75" style="83" customWidth="1"/>
    <col min="4" max="4" width="36.875" style="83" customWidth="1"/>
    <col min="5" max="5" width="42.75" style="83" customWidth="1"/>
    <col min="6" max="6" width="23.125" style="83" customWidth="1"/>
    <col min="7" max="7" width="23.625" style="83" customWidth="1"/>
    <col min="8" max="8" width="10.125" style="83" customWidth="1"/>
    <col min="9" max="9" width="23" style="83" customWidth="1"/>
    <col min="10" max="10" width="10" style="83" customWidth="1"/>
    <col min="11" max="11" width="25.375" style="83" customWidth="1"/>
    <col min="12" max="12" width="0" style="83" hidden="1" customWidth="1"/>
    <col min="13" max="16384" width="9" style="83"/>
  </cols>
  <sheetData>
    <row r="1" spans="2:24" ht="19.5" x14ac:dyDescent="0.2">
      <c r="B1" s="165" t="s">
        <v>225</v>
      </c>
      <c r="C1" s="165"/>
      <c r="D1" s="165"/>
      <c r="E1" s="165"/>
      <c r="F1" s="165"/>
      <c r="G1" s="165"/>
      <c r="H1" s="165"/>
      <c r="I1" s="165"/>
      <c r="J1" s="165"/>
    </row>
    <row r="2" spans="2:24" ht="19.5" x14ac:dyDescent="0.2">
      <c r="B2" s="165" t="s">
        <v>160</v>
      </c>
      <c r="C2" s="165"/>
      <c r="D2" s="165"/>
      <c r="E2" s="165"/>
      <c r="F2" s="165"/>
      <c r="G2" s="165"/>
      <c r="H2" s="165"/>
      <c r="I2" s="165"/>
      <c r="J2" s="165"/>
    </row>
    <row r="3" spans="2:24" ht="13.5" thickBot="1" x14ac:dyDescent="0.25"/>
    <row r="4" spans="2:24" ht="13.5" thickBot="1" x14ac:dyDescent="0.25">
      <c r="B4" s="122" t="s">
        <v>23</v>
      </c>
      <c r="C4" s="171" t="s">
        <v>227</v>
      </c>
      <c r="D4" s="172"/>
      <c r="E4" s="173"/>
    </row>
    <row r="5" spans="2:24" ht="13.5" thickBot="1" x14ac:dyDescent="0.25">
      <c r="B5" s="222" t="s">
        <v>161</v>
      </c>
      <c r="C5" s="223" t="s">
        <v>162</v>
      </c>
      <c r="D5" s="224" t="s">
        <v>163</v>
      </c>
      <c r="E5" s="225" t="s">
        <v>164</v>
      </c>
      <c r="F5" s="223" t="s">
        <v>165</v>
      </c>
      <c r="G5" s="223" t="s">
        <v>234</v>
      </c>
      <c r="H5" s="226" t="s">
        <v>166</v>
      </c>
      <c r="I5" s="224" t="s">
        <v>167</v>
      </c>
      <c r="J5" s="236" t="s">
        <v>236</v>
      </c>
      <c r="K5" s="227" t="s">
        <v>168</v>
      </c>
      <c r="N5" s="174" t="s">
        <v>169</v>
      </c>
      <c r="O5" s="175"/>
      <c r="P5" s="175"/>
      <c r="Q5" s="175"/>
      <c r="R5" s="175"/>
      <c r="S5" s="175"/>
      <c r="T5" s="175"/>
      <c r="U5" s="175"/>
      <c r="V5" s="175"/>
      <c r="W5" s="175"/>
      <c r="X5" s="176"/>
    </row>
    <row r="6" spans="2:24" ht="25.5" x14ac:dyDescent="0.2">
      <c r="B6" s="218" t="s">
        <v>170</v>
      </c>
      <c r="C6" s="123">
        <v>1.026</v>
      </c>
      <c r="D6" s="124">
        <v>1.0016</v>
      </c>
      <c r="E6" s="125">
        <v>0.98770000000000002</v>
      </c>
      <c r="F6" s="126">
        <v>0.99</v>
      </c>
      <c r="G6" s="126">
        <v>0.99</v>
      </c>
      <c r="H6" s="127" t="s">
        <v>171</v>
      </c>
      <c r="I6" s="128">
        <f>F6+6%</f>
        <v>1.05</v>
      </c>
      <c r="J6" s="128">
        <f>F6-6%</f>
        <v>0.92999999999999994</v>
      </c>
      <c r="K6" s="220" t="s">
        <v>130</v>
      </c>
      <c r="L6" s="129">
        <v>0.06</v>
      </c>
      <c r="N6" s="177" t="s">
        <v>62</v>
      </c>
      <c r="O6" s="178"/>
      <c r="P6" s="178"/>
      <c r="Q6" s="178"/>
      <c r="R6" s="178"/>
      <c r="S6" s="178"/>
      <c r="T6" s="178"/>
      <c r="U6" s="178"/>
      <c r="V6" s="178"/>
      <c r="W6" s="178"/>
      <c r="X6" s="179"/>
    </row>
    <row r="7" spans="2:24" x14ac:dyDescent="0.2">
      <c r="B7" s="219" t="s">
        <v>172</v>
      </c>
      <c r="C7" s="123">
        <v>0.28370000000000001</v>
      </c>
      <c r="D7" s="124">
        <v>0.29570000000000002</v>
      </c>
      <c r="E7" s="125">
        <v>0.31690000000000002</v>
      </c>
      <c r="F7" s="126">
        <v>0.3</v>
      </c>
      <c r="G7" s="126">
        <v>0.3</v>
      </c>
      <c r="H7" s="127" t="s">
        <v>173</v>
      </c>
      <c r="I7" s="128">
        <f>F7+5%</f>
        <v>0.35</v>
      </c>
      <c r="J7" s="128">
        <f>F7-5%</f>
        <v>0.25</v>
      </c>
      <c r="K7" s="221" t="s">
        <v>73</v>
      </c>
      <c r="L7" s="129">
        <v>0.05</v>
      </c>
      <c r="N7" s="180"/>
      <c r="O7" s="178"/>
      <c r="P7" s="178"/>
      <c r="Q7" s="178"/>
      <c r="R7" s="178"/>
      <c r="S7" s="178"/>
      <c r="T7" s="178"/>
      <c r="U7" s="178"/>
      <c r="V7" s="178"/>
      <c r="W7" s="178"/>
      <c r="X7" s="179"/>
    </row>
    <row r="8" spans="2:24" ht="25.5" x14ac:dyDescent="0.2">
      <c r="B8" s="218" t="s">
        <v>174</v>
      </c>
      <c r="C8" s="123">
        <v>4.5999999999999999E-2</v>
      </c>
      <c r="D8" s="124">
        <v>4.0399999999999998E-2</v>
      </c>
      <c r="E8" s="125">
        <v>4.87E-2</v>
      </c>
      <c r="F8" s="126">
        <v>0.06</v>
      </c>
      <c r="G8" s="126">
        <v>0.06</v>
      </c>
      <c r="H8" s="127" t="s">
        <v>171</v>
      </c>
      <c r="I8" s="128">
        <f t="shared" ref="I8:I16" si="0">F8+6%</f>
        <v>0.12</v>
      </c>
      <c r="J8" s="128">
        <f t="shared" ref="J8:J16" si="1">F8-6%</f>
        <v>0</v>
      </c>
      <c r="K8" s="221" t="s">
        <v>74</v>
      </c>
      <c r="L8" s="129">
        <v>0.06</v>
      </c>
      <c r="N8" s="180"/>
      <c r="O8" s="178"/>
      <c r="P8" s="178"/>
      <c r="Q8" s="178"/>
      <c r="R8" s="178"/>
      <c r="S8" s="178"/>
      <c r="T8" s="178"/>
      <c r="U8" s="178"/>
      <c r="V8" s="178"/>
      <c r="W8" s="178"/>
      <c r="X8" s="179"/>
    </row>
    <row r="9" spans="2:24" ht="25.5" x14ac:dyDescent="0.2">
      <c r="B9" s="218" t="s">
        <v>67</v>
      </c>
      <c r="C9" s="123">
        <v>8.7300000000000003E-2</v>
      </c>
      <c r="D9" s="124">
        <v>6.5699999999999995E-2</v>
      </c>
      <c r="E9" s="125">
        <v>5.1299999999999998E-2</v>
      </c>
      <c r="F9" s="126">
        <v>7.0000000000000007E-2</v>
      </c>
      <c r="G9" s="126">
        <v>7.0000000000000007E-2</v>
      </c>
      <c r="H9" s="127" t="s">
        <v>173</v>
      </c>
      <c r="I9" s="128">
        <f t="shared" ref="I9:I10" si="2">F9+5%</f>
        <v>0.12000000000000001</v>
      </c>
      <c r="J9" s="128">
        <f t="shared" ref="J9:J10" si="3">F9-5%</f>
        <v>2.0000000000000004E-2</v>
      </c>
      <c r="K9" s="220" t="s">
        <v>76</v>
      </c>
      <c r="L9" s="129">
        <v>0.05</v>
      </c>
      <c r="N9" s="180"/>
      <c r="O9" s="178"/>
      <c r="P9" s="178"/>
      <c r="Q9" s="178"/>
      <c r="R9" s="178"/>
      <c r="S9" s="178"/>
      <c r="T9" s="178"/>
      <c r="U9" s="178"/>
      <c r="V9" s="178"/>
      <c r="W9" s="178"/>
      <c r="X9" s="179"/>
    </row>
    <row r="10" spans="2:24" x14ac:dyDescent="0.2">
      <c r="B10" s="218" t="s">
        <v>68</v>
      </c>
      <c r="C10" s="123">
        <v>4.6999999999999993E-3</v>
      </c>
      <c r="D10" s="124">
        <v>3.5999999999999999E-3</v>
      </c>
      <c r="E10" s="125">
        <v>2.5000000000000001E-3</v>
      </c>
      <c r="F10" s="126">
        <v>0.05</v>
      </c>
      <c r="G10" s="126">
        <v>0.05</v>
      </c>
      <c r="H10" s="127" t="s">
        <v>173</v>
      </c>
      <c r="I10" s="128">
        <f t="shared" si="2"/>
        <v>0.1</v>
      </c>
      <c r="J10" s="128">
        <f t="shared" si="3"/>
        <v>0</v>
      </c>
      <c r="K10" s="221" t="s">
        <v>77</v>
      </c>
      <c r="L10" s="129">
        <v>0.05</v>
      </c>
      <c r="N10" s="180"/>
      <c r="O10" s="178"/>
      <c r="P10" s="178"/>
      <c r="Q10" s="178"/>
      <c r="R10" s="178"/>
      <c r="S10" s="178"/>
      <c r="T10" s="178"/>
      <c r="U10" s="178"/>
      <c r="V10" s="178"/>
      <c r="W10" s="178"/>
      <c r="X10" s="179"/>
    </row>
    <row r="11" spans="2:24" x14ac:dyDescent="0.2">
      <c r="B11" s="219" t="s">
        <v>69</v>
      </c>
      <c r="C11" s="123">
        <v>0</v>
      </c>
      <c r="D11" s="124">
        <v>5.7000000000000002E-3</v>
      </c>
      <c r="E11" s="125">
        <v>3.0999999999999999E-3</v>
      </c>
      <c r="F11" s="126">
        <v>0.05</v>
      </c>
      <c r="G11" s="126">
        <v>0.05</v>
      </c>
      <c r="H11" s="127" t="s">
        <v>173</v>
      </c>
      <c r="I11" s="128">
        <f>F11+5%</f>
        <v>0.1</v>
      </c>
      <c r="J11" s="128">
        <f>F11-5%</f>
        <v>0</v>
      </c>
      <c r="K11" s="221" t="s">
        <v>78</v>
      </c>
      <c r="L11" s="129">
        <v>0.05</v>
      </c>
      <c r="N11" s="180"/>
      <c r="O11" s="178"/>
      <c r="P11" s="178"/>
      <c r="Q11" s="178"/>
      <c r="R11" s="178"/>
      <c r="S11" s="178"/>
      <c r="T11" s="178"/>
      <c r="U11" s="178"/>
      <c r="V11" s="178"/>
      <c r="W11" s="178"/>
      <c r="X11" s="179"/>
    </row>
    <row r="12" spans="2:24" x14ac:dyDescent="0.2">
      <c r="B12" s="219" t="s">
        <v>107</v>
      </c>
      <c r="C12" s="123">
        <v>5.3400000000000003E-2</v>
      </c>
      <c r="D12" s="124">
        <v>5.0599999999999999E-2</v>
      </c>
      <c r="E12" s="125">
        <v>6.4399999999999999E-2</v>
      </c>
      <c r="F12" s="126">
        <v>0.05</v>
      </c>
      <c r="G12" s="126">
        <v>0.05</v>
      </c>
      <c r="H12" s="127" t="s">
        <v>173</v>
      </c>
      <c r="I12" s="128">
        <f>F12+5%</f>
        <v>0.1</v>
      </c>
      <c r="J12" s="128">
        <f>F12-5%</f>
        <v>0</v>
      </c>
      <c r="K12" s="221" t="s">
        <v>78</v>
      </c>
      <c r="L12" s="129">
        <v>0.05</v>
      </c>
      <c r="N12" s="180"/>
      <c r="O12" s="178"/>
      <c r="P12" s="178"/>
      <c r="Q12" s="178"/>
      <c r="R12" s="178"/>
      <c r="S12" s="178"/>
      <c r="T12" s="178"/>
      <c r="U12" s="178"/>
      <c r="V12" s="178"/>
      <c r="W12" s="178"/>
      <c r="X12" s="179"/>
    </row>
    <row r="13" spans="2:24" x14ac:dyDescent="0.2">
      <c r="B13" s="219" t="s">
        <v>70</v>
      </c>
      <c r="C13" s="123">
        <v>0.1487</v>
      </c>
      <c r="D13" s="124">
        <v>0.16639999999999999</v>
      </c>
      <c r="E13" s="125">
        <v>0.16850000000000001</v>
      </c>
      <c r="F13" s="126">
        <v>0.15</v>
      </c>
      <c r="G13" s="126">
        <v>0.15</v>
      </c>
      <c r="H13" s="127" t="s">
        <v>173</v>
      </c>
      <c r="I13" s="128">
        <f>F13+5%</f>
        <v>0.2</v>
      </c>
      <c r="J13" s="128">
        <f>F13-5%</f>
        <v>9.9999999999999992E-2</v>
      </c>
      <c r="K13" s="221" t="s">
        <v>78</v>
      </c>
      <c r="L13" s="129">
        <v>0.05</v>
      </c>
      <c r="N13" s="180"/>
      <c r="O13" s="178"/>
      <c r="P13" s="178"/>
      <c r="Q13" s="178"/>
      <c r="R13" s="178"/>
      <c r="S13" s="178"/>
      <c r="T13" s="178"/>
      <c r="U13" s="178"/>
      <c r="V13" s="178"/>
      <c r="W13" s="178"/>
      <c r="X13" s="179"/>
    </row>
    <row r="14" spans="2:24" x14ac:dyDescent="0.2">
      <c r="B14" s="219" t="s">
        <v>71</v>
      </c>
      <c r="C14" s="123">
        <v>1.6299999999999999E-2</v>
      </c>
      <c r="D14" s="124">
        <v>1.54E-2</v>
      </c>
      <c r="E14" s="125">
        <v>1.6899999999999998E-2</v>
      </c>
      <c r="F14" s="126">
        <v>0.05</v>
      </c>
      <c r="G14" s="126">
        <v>0.05</v>
      </c>
      <c r="H14" s="127" t="s">
        <v>173</v>
      </c>
      <c r="I14" s="128">
        <f t="shared" ref="I14" si="4">F14+5%</f>
        <v>0.1</v>
      </c>
      <c r="J14" s="128">
        <f t="shared" ref="J14" si="5">F14-5%</f>
        <v>0</v>
      </c>
      <c r="K14" s="237" t="s">
        <v>236</v>
      </c>
      <c r="L14" s="129">
        <v>0.05</v>
      </c>
      <c r="N14" s="180"/>
      <c r="O14" s="178"/>
      <c r="P14" s="178"/>
      <c r="Q14" s="178"/>
      <c r="R14" s="178"/>
      <c r="S14" s="178"/>
      <c r="T14" s="178"/>
      <c r="U14" s="178"/>
      <c r="V14" s="178"/>
      <c r="W14" s="178"/>
      <c r="X14" s="179"/>
    </row>
    <row r="15" spans="2:24" x14ac:dyDescent="0.2">
      <c r="B15" s="219" t="s">
        <v>175</v>
      </c>
      <c r="C15" s="130">
        <f>SUM(C6:C14)</f>
        <v>1.6661000000000001</v>
      </c>
      <c r="D15" s="131">
        <f>SUM(D6:D14)</f>
        <v>1.6451000000000002</v>
      </c>
      <c r="E15" s="132">
        <f>SUM(E6:E14)</f>
        <v>1.66</v>
      </c>
      <c r="F15" s="133">
        <f>SUM(F6:F14)</f>
        <v>1.7700000000000002</v>
      </c>
      <c r="G15" s="133">
        <f>SUM(G6:G14)</f>
        <v>1.7700000000000002</v>
      </c>
      <c r="H15" s="238" t="s">
        <v>236</v>
      </c>
      <c r="I15" s="238" t="s">
        <v>236</v>
      </c>
      <c r="J15" s="238" t="s">
        <v>236</v>
      </c>
      <c r="K15" s="237" t="s">
        <v>236</v>
      </c>
      <c r="N15" s="180"/>
      <c r="O15" s="178"/>
      <c r="P15" s="178"/>
      <c r="Q15" s="178"/>
      <c r="R15" s="178"/>
      <c r="S15" s="178"/>
      <c r="T15" s="178"/>
      <c r="U15" s="178"/>
      <c r="V15" s="178"/>
      <c r="W15" s="178"/>
      <c r="X15" s="179"/>
    </row>
    <row r="16" spans="2:24" ht="13.5" thickBot="1" x14ac:dyDescent="0.25">
      <c r="B16" s="228" t="s">
        <v>176</v>
      </c>
      <c r="C16" s="229">
        <v>0.34429999999999999</v>
      </c>
      <c r="D16" s="230">
        <v>0.28389999999999999</v>
      </c>
      <c r="E16" s="231">
        <v>0.28289999999999998</v>
      </c>
      <c r="F16" s="232">
        <v>0.3</v>
      </c>
      <c r="G16" s="232">
        <v>0.3</v>
      </c>
      <c r="H16" s="233" t="s">
        <v>171</v>
      </c>
      <c r="I16" s="234">
        <f t="shared" si="0"/>
        <v>0.36</v>
      </c>
      <c r="J16" s="234">
        <f t="shared" si="1"/>
        <v>0.24</v>
      </c>
      <c r="K16" s="235" t="s">
        <v>79</v>
      </c>
      <c r="L16" s="129">
        <v>0.06</v>
      </c>
      <c r="N16" s="181"/>
      <c r="O16" s="182"/>
      <c r="P16" s="182"/>
      <c r="Q16" s="182"/>
      <c r="R16" s="182"/>
      <c r="S16" s="182"/>
      <c r="T16" s="182"/>
      <c r="U16" s="182"/>
      <c r="V16" s="182"/>
      <c r="W16" s="182"/>
      <c r="X16" s="183"/>
    </row>
    <row r="17" spans="2:24" hidden="1" x14ac:dyDescent="0.2">
      <c r="B17" s="134" t="s">
        <v>112</v>
      </c>
      <c r="C17" s="135"/>
      <c r="D17" s="135"/>
      <c r="E17" s="135"/>
      <c r="F17" s="135"/>
      <c r="G17" s="135"/>
      <c r="H17" s="136"/>
      <c r="I17" s="137"/>
      <c r="J17" s="137"/>
      <c r="K17" s="138"/>
    </row>
    <row r="18" spans="2:24" ht="28.5" x14ac:dyDescent="0.2">
      <c r="B18" s="55" t="s">
        <v>228</v>
      </c>
      <c r="C18" s="149">
        <v>2E-3</v>
      </c>
      <c r="D18" s="149">
        <v>2E-3</v>
      </c>
      <c r="E18" s="149">
        <v>1.5E-3</v>
      </c>
    </row>
    <row r="19" spans="2:24" ht="13.5" thickBot="1" x14ac:dyDescent="0.25"/>
    <row r="20" spans="2:24" ht="13.5" thickBot="1" x14ac:dyDescent="0.25">
      <c r="B20" s="122" t="s">
        <v>63</v>
      </c>
      <c r="C20" s="171" t="s">
        <v>227</v>
      </c>
      <c r="D20" s="172"/>
      <c r="E20" s="173"/>
    </row>
    <row r="21" spans="2:24" ht="13.5" thickBot="1" x14ac:dyDescent="0.25">
      <c r="B21" s="222" t="s">
        <v>161</v>
      </c>
      <c r="C21" s="223" t="s">
        <v>177</v>
      </c>
      <c r="D21" s="224" t="s">
        <v>178</v>
      </c>
      <c r="E21" s="225" t="s">
        <v>179</v>
      </c>
      <c r="F21" s="223" t="s">
        <v>165</v>
      </c>
      <c r="G21" s="223" t="s">
        <v>234</v>
      </c>
      <c r="H21" s="226" t="s">
        <v>166</v>
      </c>
      <c r="I21" s="224" t="s">
        <v>167</v>
      </c>
      <c r="J21" s="236" t="s">
        <v>236</v>
      </c>
      <c r="K21" s="227" t="s">
        <v>168</v>
      </c>
      <c r="N21" s="174" t="s">
        <v>169</v>
      </c>
      <c r="O21" s="175"/>
      <c r="P21" s="175"/>
      <c r="Q21" s="175"/>
      <c r="R21" s="175"/>
      <c r="S21" s="175"/>
      <c r="T21" s="175"/>
      <c r="U21" s="175"/>
      <c r="V21" s="175"/>
      <c r="W21" s="175"/>
      <c r="X21" s="176"/>
    </row>
    <row r="22" spans="2:24" ht="25.5" x14ac:dyDescent="0.2">
      <c r="B22" s="218" t="s">
        <v>170</v>
      </c>
      <c r="C22" s="123">
        <v>0.24129999999999999</v>
      </c>
      <c r="D22" s="124">
        <v>0.23949999999999999</v>
      </c>
      <c r="E22" s="125">
        <v>0.24</v>
      </c>
      <c r="F22" s="126">
        <v>0.19</v>
      </c>
      <c r="G22" s="126">
        <v>0.19</v>
      </c>
      <c r="H22" s="127" t="s">
        <v>171</v>
      </c>
      <c r="I22" s="128">
        <f>F22+6%</f>
        <v>0.25</v>
      </c>
      <c r="J22" s="128">
        <f>F22-6%</f>
        <v>0.13</v>
      </c>
      <c r="K22" s="220" t="s">
        <v>130</v>
      </c>
      <c r="L22" s="129">
        <v>0.06</v>
      </c>
      <c r="N22" s="177" t="s">
        <v>64</v>
      </c>
      <c r="O22" s="178"/>
      <c r="P22" s="178"/>
      <c r="Q22" s="178"/>
      <c r="R22" s="178"/>
      <c r="S22" s="178"/>
      <c r="T22" s="178"/>
      <c r="U22" s="178"/>
      <c r="V22" s="178"/>
      <c r="W22" s="178"/>
      <c r="X22" s="179"/>
    </row>
    <row r="23" spans="2:24" x14ac:dyDescent="0.2">
      <c r="B23" s="219" t="s">
        <v>172</v>
      </c>
      <c r="C23" s="123">
        <v>0.22189999999999999</v>
      </c>
      <c r="D23" s="124">
        <v>0.2702</v>
      </c>
      <c r="E23" s="125">
        <v>0.25519999999999998</v>
      </c>
      <c r="F23" s="126">
        <v>0.25</v>
      </c>
      <c r="G23" s="126">
        <v>0.25</v>
      </c>
      <c r="H23" s="127" t="s">
        <v>173</v>
      </c>
      <c r="I23" s="128">
        <f>F23+5%</f>
        <v>0.3</v>
      </c>
      <c r="J23" s="128">
        <f>F23-5%</f>
        <v>0.2</v>
      </c>
      <c r="K23" s="221" t="s">
        <v>73</v>
      </c>
      <c r="L23" s="129">
        <v>0.05</v>
      </c>
      <c r="N23" s="180"/>
      <c r="O23" s="178"/>
      <c r="P23" s="178"/>
      <c r="Q23" s="178"/>
      <c r="R23" s="178"/>
      <c r="S23" s="178"/>
      <c r="T23" s="178"/>
      <c r="U23" s="178"/>
      <c r="V23" s="178"/>
      <c r="W23" s="178"/>
      <c r="X23" s="179"/>
    </row>
    <row r="24" spans="2:24" ht="25.5" x14ac:dyDescent="0.2">
      <c r="B24" s="218" t="s">
        <v>174</v>
      </c>
      <c r="C24" s="123">
        <v>0.39340000000000003</v>
      </c>
      <c r="D24" s="124">
        <v>0.37230000000000002</v>
      </c>
      <c r="E24" s="125">
        <v>0.41070000000000001</v>
      </c>
      <c r="F24" s="126">
        <v>0.39</v>
      </c>
      <c r="G24" s="126">
        <v>0.39</v>
      </c>
      <c r="H24" s="127" t="s">
        <v>171</v>
      </c>
      <c r="I24" s="128">
        <f t="shared" ref="I24" si="6">F24+6%</f>
        <v>0.45</v>
      </c>
      <c r="J24" s="128">
        <f t="shared" ref="J24" si="7">F24-6%</f>
        <v>0.33</v>
      </c>
      <c r="K24" s="221" t="s">
        <v>74</v>
      </c>
      <c r="L24" s="129">
        <v>0.06</v>
      </c>
      <c r="N24" s="180"/>
      <c r="O24" s="178"/>
      <c r="P24" s="178"/>
      <c r="Q24" s="178"/>
      <c r="R24" s="178"/>
      <c r="S24" s="178"/>
      <c r="T24" s="178"/>
      <c r="U24" s="178"/>
      <c r="V24" s="178"/>
      <c r="W24" s="178"/>
      <c r="X24" s="179"/>
    </row>
    <row r="25" spans="2:24" ht="25.5" x14ac:dyDescent="0.2">
      <c r="B25" s="218" t="s">
        <v>67</v>
      </c>
      <c r="C25" s="123">
        <v>6.7299999999999999E-2</v>
      </c>
      <c r="D25" s="124">
        <v>4.9200000000000001E-2</v>
      </c>
      <c r="E25" s="125">
        <v>4.8399999999999999E-2</v>
      </c>
      <c r="F25" s="126">
        <v>0.05</v>
      </c>
      <c r="G25" s="126">
        <v>0.05</v>
      </c>
      <c r="H25" s="127" t="s">
        <v>173</v>
      </c>
      <c r="I25" s="128">
        <f t="shared" ref="I25:I26" si="8">F25+5%</f>
        <v>0.1</v>
      </c>
      <c r="J25" s="128">
        <f t="shared" ref="J25:J26" si="9">F25-5%</f>
        <v>0</v>
      </c>
      <c r="K25" s="220" t="s">
        <v>76</v>
      </c>
      <c r="L25" s="129">
        <v>0.05</v>
      </c>
      <c r="N25" s="180"/>
      <c r="O25" s="178"/>
      <c r="P25" s="178"/>
      <c r="Q25" s="178"/>
      <c r="R25" s="178"/>
      <c r="S25" s="178"/>
      <c r="T25" s="178"/>
      <c r="U25" s="178"/>
      <c r="V25" s="178"/>
      <c r="W25" s="178"/>
      <c r="X25" s="179"/>
    </row>
    <row r="26" spans="2:24" x14ac:dyDescent="0.2">
      <c r="B26" s="218" t="s">
        <v>68</v>
      </c>
      <c r="C26" s="123">
        <v>4.3200000000000002E-2</v>
      </c>
      <c r="D26" s="124">
        <v>0.03</v>
      </c>
      <c r="E26" s="125">
        <v>3.8300000000000001E-2</v>
      </c>
      <c r="F26" s="126">
        <v>0.05</v>
      </c>
      <c r="G26" s="126">
        <v>0.05</v>
      </c>
      <c r="H26" s="127" t="s">
        <v>173</v>
      </c>
      <c r="I26" s="128">
        <f t="shared" si="8"/>
        <v>0.1</v>
      </c>
      <c r="J26" s="128">
        <f t="shared" si="9"/>
        <v>0</v>
      </c>
      <c r="K26" s="221" t="s">
        <v>77</v>
      </c>
      <c r="L26" s="129">
        <v>0.05</v>
      </c>
      <c r="N26" s="180"/>
      <c r="O26" s="178"/>
      <c r="P26" s="178"/>
      <c r="Q26" s="178"/>
      <c r="R26" s="178"/>
      <c r="S26" s="178"/>
      <c r="T26" s="178"/>
      <c r="U26" s="178"/>
      <c r="V26" s="178"/>
      <c r="W26" s="178"/>
      <c r="X26" s="179"/>
    </row>
    <row r="27" spans="2:24" x14ac:dyDescent="0.2">
      <c r="B27" s="219" t="s">
        <v>69</v>
      </c>
      <c r="C27" s="123">
        <v>0</v>
      </c>
      <c r="D27" s="124">
        <v>0</v>
      </c>
      <c r="E27" s="125">
        <v>0</v>
      </c>
      <c r="F27" s="126">
        <v>0.05</v>
      </c>
      <c r="G27" s="126">
        <v>0.05</v>
      </c>
      <c r="H27" s="127" t="s">
        <v>173</v>
      </c>
      <c r="I27" s="128">
        <f>F27+5%</f>
        <v>0.1</v>
      </c>
      <c r="J27" s="128">
        <f>F27-5%</f>
        <v>0</v>
      </c>
      <c r="K27" s="221" t="s">
        <v>78</v>
      </c>
      <c r="L27" s="129">
        <v>0.05</v>
      </c>
      <c r="N27" s="180"/>
      <c r="O27" s="178"/>
      <c r="P27" s="178"/>
      <c r="Q27" s="178"/>
      <c r="R27" s="178"/>
      <c r="S27" s="178"/>
      <c r="T27" s="178"/>
      <c r="U27" s="178"/>
      <c r="V27" s="178"/>
      <c r="W27" s="178"/>
      <c r="X27" s="179"/>
    </row>
    <row r="28" spans="2:24" x14ac:dyDescent="0.2">
      <c r="B28" s="219" t="s">
        <v>107</v>
      </c>
      <c r="C28" s="123">
        <v>1.9800000000000002E-2</v>
      </c>
      <c r="D28" s="124">
        <v>1.46E-2</v>
      </c>
      <c r="E28" s="125">
        <v>3.2599999999999997E-2</v>
      </c>
      <c r="F28" s="126">
        <v>0.05</v>
      </c>
      <c r="G28" s="126">
        <v>0.05</v>
      </c>
      <c r="H28" s="127" t="s">
        <v>173</v>
      </c>
      <c r="I28" s="128">
        <f>F28+5%</f>
        <v>0.1</v>
      </c>
      <c r="J28" s="128">
        <f>F28-5%</f>
        <v>0</v>
      </c>
      <c r="K28" s="221" t="s">
        <v>78</v>
      </c>
      <c r="L28" s="129">
        <v>0.05</v>
      </c>
      <c r="N28" s="180"/>
      <c r="O28" s="178"/>
      <c r="P28" s="178"/>
      <c r="Q28" s="178"/>
      <c r="R28" s="178"/>
      <c r="S28" s="178"/>
      <c r="T28" s="178"/>
      <c r="U28" s="178"/>
      <c r="V28" s="178"/>
      <c r="W28" s="178"/>
      <c r="X28" s="179"/>
    </row>
    <row r="29" spans="2:24" x14ac:dyDescent="0.2">
      <c r="B29" s="219" t="s">
        <v>70</v>
      </c>
      <c r="C29" s="123">
        <v>0.1573</v>
      </c>
      <c r="D29" s="124">
        <v>0.1862</v>
      </c>
      <c r="E29" s="125">
        <v>0.14549999999999999</v>
      </c>
      <c r="F29" s="126">
        <v>0.15</v>
      </c>
      <c r="G29" s="151">
        <v>0.12</v>
      </c>
      <c r="H29" s="127" t="s">
        <v>173</v>
      </c>
      <c r="I29" s="128">
        <f>G29+5%</f>
        <v>0.16999999999999998</v>
      </c>
      <c r="J29" s="128">
        <f>G29-5%</f>
        <v>6.9999999999999993E-2</v>
      </c>
      <c r="K29" s="221" t="s">
        <v>78</v>
      </c>
      <c r="L29" s="129">
        <v>0.05</v>
      </c>
      <c r="N29" s="180"/>
      <c r="O29" s="178"/>
      <c r="P29" s="178"/>
      <c r="Q29" s="178"/>
      <c r="R29" s="178"/>
      <c r="S29" s="178"/>
      <c r="T29" s="178"/>
      <c r="U29" s="178"/>
      <c r="V29" s="178"/>
      <c r="W29" s="178"/>
      <c r="X29" s="179"/>
    </row>
    <row r="30" spans="2:24" x14ac:dyDescent="0.2">
      <c r="B30" s="219" t="s">
        <v>71</v>
      </c>
      <c r="C30" s="123">
        <v>4.2700000000000002E-2</v>
      </c>
      <c r="D30" s="124">
        <v>2.8299999999999999E-2</v>
      </c>
      <c r="E30" s="125">
        <v>3.1800000000000002E-2</v>
      </c>
      <c r="F30" s="126">
        <v>0.05</v>
      </c>
      <c r="G30" s="126">
        <v>0.05</v>
      </c>
      <c r="H30" s="127" t="s">
        <v>173</v>
      </c>
      <c r="I30" s="128">
        <f t="shared" ref="I30" si="10">F30+5%</f>
        <v>0.1</v>
      </c>
      <c r="J30" s="128">
        <f t="shared" ref="J30" si="11">F30-5%</f>
        <v>0</v>
      </c>
      <c r="K30" s="237" t="s">
        <v>236</v>
      </c>
      <c r="L30" s="129">
        <v>0.05</v>
      </c>
      <c r="N30" s="180"/>
      <c r="O30" s="178"/>
      <c r="P30" s="178"/>
      <c r="Q30" s="178"/>
      <c r="R30" s="178"/>
      <c r="S30" s="178"/>
      <c r="T30" s="178"/>
      <c r="U30" s="178"/>
      <c r="V30" s="178"/>
      <c r="W30" s="178"/>
      <c r="X30" s="179"/>
    </row>
    <row r="31" spans="2:24" x14ac:dyDescent="0.2">
      <c r="B31" s="219" t="s">
        <v>175</v>
      </c>
      <c r="C31" s="130">
        <f t="shared" ref="C31:E31" si="12">SUM(C22:C30)</f>
        <v>1.1869000000000001</v>
      </c>
      <c r="D31" s="131">
        <f t="shared" si="12"/>
        <v>1.1903000000000001</v>
      </c>
      <c r="E31" s="132">
        <f t="shared" si="12"/>
        <v>1.2024999999999999</v>
      </c>
      <c r="F31" s="133">
        <f>SUM(F22:F30)</f>
        <v>1.2300000000000002</v>
      </c>
      <c r="G31" s="133">
        <f>SUM(G22:G30)</f>
        <v>1.2000000000000004</v>
      </c>
      <c r="H31" s="238" t="s">
        <v>236</v>
      </c>
      <c r="I31" s="238" t="s">
        <v>236</v>
      </c>
      <c r="J31" s="238" t="s">
        <v>236</v>
      </c>
      <c r="K31" s="237" t="s">
        <v>236</v>
      </c>
      <c r="N31" s="180"/>
      <c r="O31" s="178"/>
      <c r="P31" s="178"/>
      <c r="Q31" s="178"/>
      <c r="R31" s="178"/>
      <c r="S31" s="178"/>
      <c r="T31" s="178"/>
      <c r="U31" s="178"/>
      <c r="V31" s="178"/>
      <c r="W31" s="178"/>
      <c r="X31" s="179"/>
    </row>
    <row r="32" spans="2:24" ht="13.5" thickBot="1" x14ac:dyDescent="0.25">
      <c r="B32" s="228" t="s">
        <v>176</v>
      </c>
      <c r="C32" s="229">
        <v>0.24510000000000001</v>
      </c>
      <c r="D32" s="230">
        <v>0.2303</v>
      </c>
      <c r="E32" s="231">
        <v>0.2409</v>
      </c>
      <c r="F32" s="232">
        <v>0.25</v>
      </c>
      <c r="G32" s="232">
        <v>0.25</v>
      </c>
      <c r="H32" s="233" t="s">
        <v>171</v>
      </c>
      <c r="I32" s="234">
        <f t="shared" ref="I32" si="13">F32+6%</f>
        <v>0.31</v>
      </c>
      <c r="J32" s="234">
        <f t="shared" ref="J32" si="14">F32-6%</f>
        <v>0.19</v>
      </c>
      <c r="K32" s="235" t="s">
        <v>79</v>
      </c>
      <c r="L32" s="129">
        <v>0.06</v>
      </c>
      <c r="N32" s="181"/>
      <c r="O32" s="182"/>
      <c r="P32" s="182"/>
      <c r="Q32" s="182"/>
      <c r="R32" s="182"/>
      <c r="S32" s="182"/>
      <c r="T32" s="182"/>
      <c r="U32" s="182"/>
      <c r="V32" s="182"/>
      <c r="W32" s="182"/>
      <c r="X32" s="183"/>
    </row>
    <row r="33" spans="2:24" hidden="1" x14ac:dyDescent="0.2">
      <c r="B33" s="139" t="s">
        <v>112</v>
      </c>
      <c r="C33" s="124"/>
      <c r="D33" s="124"/>
      <c r="E33" s="124"/>
      <c r="F33" s="124"/>
      <c r="G33" s="124"/>
      <c r="H33" s="140"/>
      <c r="I33" s="141"/>
      <c r="J33" s="141"/>
      <c r="K33" s="142"/>
    </row>
    <row r="34" spans="2:24" ht="28.5" x14ac:dyDescent="0.2">
      <c r="B34" s="55" t="s">
        <v>228</v>
      </c>
      <c r="C34" s="149">
        <v>2.3999999999999998E-3</v>
      </c>
      <c r="D34" s="149">
        <v>2.3999999999999998E-3</v>
      </c>
      <c r="E34" s="149">
        <v>2E-3</v>
      </c>
    </row>
    <row r="35" spans="2:24" ht="13.5" thickBot="1" x14ac:dyDescent="0.25"/>
    <row r="36" spans="2:24" ht="13.5" thickBot="1" x14ac:dyDescent="0.25">
      <c r="B36" s="122" t="s">
        <v>97</v>
      </c>
      <c r="C36" s="171" t="s">
        <v>227</v>
      </c>
      <c r="D36" s="172"/>
      <c r="E36" s="173"/>
    </row>
    <row r="37" spans="2:24" ht="13.5" thickBot="1" x14ac:dyDescent="0.25">
      <c r="B37" s="222" t="s">
        <v>161</v>
      </c>
      <c r="C37" s="223" t="s">
        <v>180</v>
      </c>
      <c r="D37" s="236" t="s">
        <v>236</v>
      </c>
      <c r="E37" s="240" t="s">
        <v>237</v>
      </c>
      <c r="F37" s="223" t="s">
        <v>165</v>
      </c>
      <c r="G37" s="223" t="s">
        <v>234</v>
      </c>
      <c r="H37" s="226" t="s">
        <v>166</v>
      </c>
      <c r="I37" s="224" t="s">
        <v>167</v>
      </c>
      <c r="J37" s="236" t="s">
        <v>238</v>
      </c>
      <c r="K37" s="227" t="s">
        <v>168</v>
      </c>
      <c r="N37" s="174" t="s">
        <v>169</v>
      </c>
      <c r="O37" s="175"/>
      <c r="P37" s="175"/>
      <c r="Q37" s="175"/>
      <c r="R37" s="175"/>
      <c r="S37" s="175"/>
      <c r="T37" s="175"/>
      <c r="U37" s="175"/>
      <c r="V37" s="175"/>
      <c r="W37" s="175"/>
      <c r="X37" s="176"/>
    </row>
    <row r="38" spans="2:24" ht="25.5" x14ac:dyDescent="0.2">
      <c r="B38" s="218" t="s">
        <v>170</v>
      </c>
      <c r="C38" s="123">
        <v>0.33119999999999999</v>
      </c>
      <c r="D38" s="241" t="s">
        <v>236</v>
      </c>
      <c r="E38" s="242" t="s">
        <v>236</v>
      </c>
      <c r="F38" s="126">
        <v>0.33</v>
      </c>
      <c r="G38" s="126">
        <v>0.33</v>
      </c>
      <c r="H38" s="127" t="s">
        <v>171</v>
      </c>
      <c r="I38" s="128">
        <f>F38+6%</f>
        <v>0.39</v>
      </c>
      <c r="J38" s="128">
        <f>F38-6%</f>
        <v>0.27</v>
      </c>
      <c r="K38" s="220" t="s">
        <v>181</v>
      </c>
      <c r="L38" s="129">
        <v>0.06</v>
      </c>
      <c r="N38" s="184" t="s">
        <v>182</v>
      </c>
      <c r="O38" s="185"/>
      <c r="P38" s="185"/>
      <c r="Q38" s="185"/>
      <c r="R38" s="185"/>
      <c r="S38" s="185"/>
      <c r="T38" s="185"/>
      <c r="U38" s="185"/>
      <c r="V38" s="185"/>
      <c r="W38" s="185"/>
      <c r="X38" s="186"/>
    </row>
    <row r="39" spans="2:24" ht="25.5" x14ac:dyDescent="0.2">
      <c r="B39" s="219" t="s">
        <v>172</v>
      </c>
      <c r="C39" s="123">
        <v>0.3821</v>
      </c>
      <c r="D39" s="241" t="s">
        <v>236</v>
      </c>
      <c r="E39" s="242" t="s">
        <v>236</v>
      </c>
      <c r="F39" s="126">
        <v>0.38</v>
      </c>
      <c r="G39" s="126">
        <v>0.38</v>
      </c>
      <c r="H39" s="127" t="s">
        <v>173</v>
      </c>
      <c r="I39" s="128">
        <f>F39+5%</f>
        <v>0.43</v>
      </c>
      <c r="J39" s="128">
        <f>F39-5%</f>
        <v>0.33</v>
      </c>
      <c r="K39" s="239" t="s">
        <v>183</v>
      </c>
      <c r="L39" s="129">
        <v>0.05</v>
      </c>
      <c r="N39" s="180"/>
      <c r="O39" s="178"/>
      <c r="P39" s="178"/>
      <c r="Q39" s="178"/>
      <c r="R39" s="178"/>
      <c r="S39" s="178"/>
      <c r="T39" s="178"/>
      <c r="U39" s="178"/>
      <c r="V39" s="178"/>
      <c r="W39" s="178"/>
      <c r="X39" s="179"/>
    </row>
    <row r="40" spans="2:24" ht="38.25" x14ac:dyDescent="0.2">
      <c r="B40" s="218" t="s">
        <v>174</v>
      </c>
      <c r="C40" s="123">
        <v>0.33200000000000002</v>
      </c>
      <c r="D40" s="241" t="s">
        <v>236</v>
      </c>
      <c r="E40" s="242" t="s">
        <v>236</v>
      </c>
      <c r="F40" s="126">
        <v>0.33</v>
      </c>
      <c r="G40" s="126">
        <v>0.33</v>
      </c>
      <c r="H40" s="127" t="s">
        <v>171</v>
      </c>
      <c r="I40" s="128">
        <f t="shared" ref="I40" si="15">F40+6%</f>
        <v>0.39</v>
      </c>
      <c r="J40" s="128">
        <f t="shared" ref="J40" si="16">F40-6%</f>
        <v>0.27</v>
      </c>
      <c r="K40" s="220" t="s">
        <v>184</v>
      </c>
      <c r="L40" s="129">
        <v>0.06</v>
      </c>
      <c r="N40" s="180"/>
      <c r="O40" s="178"/>
      <c r="P40" s="178"/>
      <c r="Q40" s="178"/>
      <c r="R40" s="178"/>
      <c r="S40" s="178"/>
      <c r="T40" s="178"/>
      <c r="U40" s="178"/>
      <c r="V40" s="178"/>
      <c r="W40" s="178"/>
      <c r="X40" s="179"/>
    </row>
    <row r="41" spans="2:24" x14ac:dyDescent="0.2">
      <c r="B41" s="219" t="s">
        <v>70</v>
      </c>
      <c r="C41" s="123">
        <v>0.1361</v>
      </c>
      <c r="D41" s="241" t="s">
        <v>236</v>
      </c>
      <c r="E41" s="242" t="s">
        <v>236</v>
      </c>
      <c r="F41" s="126">
        <v>0.15</v>
      </c>
      <c r="G41" s="126">
        <v>0.15</v>
      </c>
      <c r="H41" s="127" t="s">
        <v>173</v>
      </c>
      <c r="I41" s="128">
        <f>IF(F41+5%&gt;20%,20%,F41+5%)</f>
        <v>0.2</v>
      </c>
      <c r="J41" s="128">
        <f>IF(F41+5%&gt;20%,15%,F41-5%)</f>
        <v>9.9999999999999992E-2</v>
      </c>
      <c r="K41" s="221" t="s">
        <v>78</v>
      </c>
      <c r="L41" s="129">
        <v>0.05</v>
      </c>
      <c r="N41" s="180"/>
      <c r="O41" s="178"/>
      <c r="P41" s="178"/>
      <c r="Q41" s="178"/>
      <c r="R41" s="178"/>
      <c r="S41" s="178"/>
      <c r="T41" s="178"/>
      <c r="U41" s="178"/>
      <c r="V41" s="178"/>
      <c r="W41" s="178"/>
      <c r="X41" s="179"/>
    </row>
    <row r="42" spans="2:24" x14ac:dyDescent="0.2">
      <c r="B42" s="219" t="s">
        <v>175</v>
      </c>
      <c r="C42" s="130">
        <f>SUM(C38:C41)</f>
        <v>1.1814</v>
      </c>
      <c r="D42" s="243" t="s">
        <v>236</v>
      </c>
      <c r="E42" s="244" t="s">
        <v>236</v>
      </c>
      <c r="F42" s="133">
        <v>1.19</v>
      </c>
      <c r="G42" s="133">
        <v>1.19</v>
      </c>
      <c r="H42" s="238" t="s">
        <v>236</v>
      </c>
      <c r="I42" s="238" t="s">
        <v>236</v>
      </c>
      <c r="J42" s="238" t="s">
        <v>236</v>
      </c>
      <c r="K42" s="237" t="s">
        <v>236</v>
      </c>
      <c r="N42" s="180"/>
      <c r="O42" s="178"/>
      <c r="P42" s="178"/>
      <c r="Q42" s="178"/>
      <c r="R42" s="178"/>
      <c r="S42" s="178"/>
      <c r="T42" s="178"/>
      <c r="U42" s="178"/>
      <c r="V42" s="178"/>
      <c r="W42" s="178"/>
      <c r="X42" s="179"/>
    </row>
    <row r="43" spans="2:24" ht="13.5" thickBot="1" x14ac:dyDescent="0.25">
      <c r="B43" s="228" t="s">
        <v>176</v>
      </c>
      <c r="C43" s="229">
        <v>0.87780000000000002</v>
      </c>
      <c r="D43" s="245" t="s">
        <v>236</v>
      </c>
      <c r="E43" s="246" t="s">
        <v>236</v>
      </c>
      <c r="F43" s="232">
        <v>0.88</v>
      </c>
      <c r="G43" s="232">
        <v>0.88</v>
      </c>
      <c r="H43" s="233" t="s">
        <v>171</v>
      </c>
      <c r="I43" s="234">
        <f t="shared" ref="I43" si="17">F43+6%</f>
        <v>0.94</v>
      </c>
      <c r="J43" s="234">
        <f t="shared" ref="J43" si="18">F43-6%</f>
        <v>0.82000000000000006</v>
      </c>
      <c r="K43" s="235" t="s">
        <v>79</v>
      </c>
      <c r="L43" s="129">
        <v>0.06</v>
      </c>
      <c r="N43" s="181"/>
      <c r="O43" s="182"/>
      <c r="P43" s="182"/>
      <c r="Q43" s="182"/>
      <c r="R43" s="182"/>
      <c r="S43" s="182"/>
      <c r="T43" s="182"/>
      <c r="U43" s="182"/>
      <c r="V43" s="182"/>
      <c r="W43" s="182"/>
      <c r="X43" s="183"/>
    </row>
    <row r="44" spans="2:24" hidden="1" x14ac:dyDescent="0.2">
      <c r="B44" s="134" t="s">
        <v>112</v>
      </c>
      <c r="C44" s="135"/>
      <c r="D44" s="135"/>
      <c r="E44" s="135"/>
      <c r="F44" s="135"/>
      <c r="G44" s="135"/>
      <c r="H44" s="136"/>
      <c r="I44" s="137"/>
      <c r="J44" s="137"/>
      <c r="K44" s="138"/>
      <c r="P44" s="143"/>
      <c r="Q44" s="143"/>
      <c r="R44" s="143"/>
      <c r="S44" s="143"/>
      <c r="T44" s="143"/>
      <c r="U44" s="143"/>
      <c r="V44" s="143"/>
      <c r="W44" s="143"/>
      <c r="X44" s="144"/>
    </row>
    <row r="45" spans="2:24" ht="29.25" thickBot="1" x14ac:dyDescent="0.25">
      <c r="B45" s="55" t="s">
        <v>228</v>
      </c>
      <c r="C45" s="149">
        <v>2E-3</v>
      </c>
    </row>
    <row r="46" spans="2:24" ht="13.5" thickBot="1" x14ac:dyDescent="0.25">
      <c r="B46" s="122" t="s">
        <v>119</v>
      </c>
      <c r="C46" s="171" t="s">
        <v>227</v>
      </c>
      <c r="D46" s="172"/>
      <c r="E46" s="173"/>
    </row>
    <row r="47" spans="2:24" ht="13.5" thickBot="1" x14ac:dyDescent="0.25">
      <c r="B47" s="222" t="s">
        <v>161</v>
      </c>
      <c r="C47" s="223" t="s">
        <v>185</v>
      </c>
      <c r="D47" s="224" t="s">
        <v>186</v>
      </c>
      <c r="E47" s="225" t="s">
        <v>187</v>
      </c>
      <c r="F47" s="223" t="s">
        <v>165</v>
      </c>
      <c r="G47" s="223" t="s">
        <v>234</v>
      </c>
      <c r="H47" s="226" t="s">
        <v>166</v>
      </c>
      <c r="I47" s="224" t="s">
        <v>167</v>
      </c>
      <c r="J47" s="236" t="s">
        <v>236</v>
      </c>
      <c r="K47" s="227" t="s">
        <v>168</v>
      </c>
      <c r="N47" s="174" t="s">
        <v>169</v>
      </c>
      <c r="O47" s="175"/>
      <c r="P47" s="175"/>
      <c r="Q47" s="175"/>
      <c r="R47" s="175"/>
      <c r="S47" s="175"/>
      <c r="T47" s="175"/>
      <c r="U47" s="175"/>
      <c r="V47" s="175"/>
      <c r="W47" s="175"/>
      <c r="X47" s="176"/>
    </row>
    <row r="48" spans="2:24" ht="25.5" x14ac:dyDescent="0.2">
      <c r="B48" s="218" t="s">
        <v>170</v>
      </c>
      <c r="C48" s="123">
        <v>1.1299999999999999E-2</v>
      </c>
      <c r="D48" s="124">
        <v>1.2E-2</v>
      </c>
      <c r="E48" s="125">
        <v>1.09E-2</v>
      </c>
      <c r="F48" s="126">
        <v>0.06</v>
      </c>
      <c r="G48" s="126">
        <v>0.06</v>
      </c>
      <c r="H48" s="127" t="s">
        <v>171</v>
      </c>
      <c r="I48" s="128">
        <f>F48+6%</f>
        <v>0.12</v>
      </c>
      <c r="J48" s="128">
        <f>F48-6%</f>
        <v>0</v>
      </c>
      <c r="K48" s="220" t="s">
        <v>130</v>
      </c>
      <c r="L48" s="129">
        <v>0.06</v>
      </c>
      <c r="N48" s="177" t="s">
        <v>120</v>
      </c>
      <c r="O48" s="187"/>
      <c r="P48" s="187"/>
      <c r="Q48" s="187"/>
      <c r="R48" s="187"/>
      <c r="S48" s="187"/>
      <c r="T48" s="187"/>
      <c r="U48" s="187"/>
      <c r="V48" s="187"/>
      <c r="W48" s="187"/>
      <c r="X48" s="188"/>
    </row>
    <row r="49" spans="2:24" x14ac:dyDescent="0.2">
      <c r="B49" s="219" t="s">
        <v>172</v>
      </c>
      <c r="C49" s="123">
        <v>0.1847</v>
      </c>
      <c r="D49" s="124">
        <v>0.1741</v>
      </c>
      <c r="E49" s="125">
        <v>0.1721</v>
      </c>
      <c r="F49" s="126">
        <v>0.18</v>
      </c>
      <c r="G49" s="126">
        <v>0.18</v>
      </c>
      <c r="H49" s="127" t="s">
        <v>173</v>
      </c>
      <c r="I49" s="128">
        <f>F49+5%</f>
        <v>0.22999999999999998</v>
      </c>
      <c r="J49" s="128">
        <f>F49-5%</f>
        <v>0.13</v>
      </c>
      <c r="K49" s="221" t="s">
        <v>73</v>
      </c>
      <c r="L49" s="129">
        <v>0.05</v>
      </c>
      <c r="N49" s="177"/>
      <c r="O49" s="187"/>
      <c r="P49" s="187"/>
      <c r="Q49" s="187"/>
      <c r="R49" s="187"/>
      <c r="S49" s="187"/>
      <c r="T49" s="187"/>
      <c r="U49" s="187"/>
      <c r="V49" s="187"/>
      <c r="W49" s="187"/>
      <c r="X49" s="188"/>
    </row>
    <row r="50" spans="2:24" ht="25.5" x14ac:dyDescent="0.2">
      <c r="B50" s="218" t="s">
        <v>174</v>
      </c>
      <c r="C50" s="123">
        <v>0.70609999999999995</v>
      </c>
      <c r="D50" s="124">
        <v>0.72019999999999995</v>
      </c>
      <c r="E50" s="125">
        <v>0.7167</v>
      </c>
      <c r="F50" s="126">
        <v>0.7</v>
      </c>
      <c r="G50" s="126">
        <v>0.7</v>
      </c>
      <c r="H50" s="127" t="s">
        <v>171</v>
      </c>
      <c r="I50" s="128">
        <f t="shared" ref="I50" si="19">F50+6%</f>
        <v>0.76</v>
      </c>
      <c r="J50" s="128">
        <f t="shared" ref="J50" si="20">F50-6%</f>
        <v>0.6399999999999999</v>
      </c>
      <c r="K50" s="221" t="s">
        <v>74</v>
      </c>
      <c r="L50" s="129">
        <v>0.06</v>
      </c>
      <c r="N50" s="177"/>
      <c r="O50" s="187"/>
      <c r="P50" s="187"/>
      <c r="Q50" s="187"/>
      <c r="R50" s="187"/>
      <c r="S50" s="187"/>
      <c r="T50" s="187"/>
      <c r="U50" s="187"/>
      <c r="V50" s="187"/>
      <c r="W50" s="187"/>
      <c r="X50" s="188"/>
    </row>
    <row r="51" spans="2:24" ht="25.5" x14ac:dyDescent="0.2">
      <c r="B51" s="218" t="s">
        <v>67</v>
      </c>
      <c r="C51" s="123">
        <v>1.5299999999999999E-2</v>
      </c>
      <c r="D51" s="124">
        <v>1.5599999999999999E-2</v>
      </c>
      <c r="E51" s="125">
        <v>1.4800000000000001E-2</v>
      </c>
      <c r="F51" s="126">
        <v>0.05</v>
      </c>
      <c r="G51" s="126">
        <v>0.05</v>
      </c>
      <c r="H51" s="127" t="s">
        <v>173</v>
      </c>
      <c r="I51" s="128">
        <f t="shared" ref="I51:I52" si="21">F51+5%</f>
        <v>0.1</v>
      </c>
      <c r="J51" s="128">
        <f t="shared" ref="J51:J52" si="22">F51-5%</f>
        <v>0</v>
      </c>
      <c r="K51" s="220" t="s">
        <v>76</v>
      </c>
      <c r="L51" s="129">
        <v>0.05</v>
      </c>
      <c r="N51" s="177"/>
      <c r="O51" s="187"/>
      <c r="P51" s="187"/>
      <c r="Q51" s="187"/>
      <c r="R51" s="187"/>
      <c r="S51" s="187"/>
      <c r="T51" s="187"/>
      <c r="U51" s="187"/>
      <c r="V51" s="187"/>
      <c r="W51" s="187"/>
      <c r="X51" s="188"/>
    </row>
    <row r="52" spans="2:24" x14ac:dyDescent="0.2">
      <c r="B52" s="218" t="s">
        <v>68</v>
      </c>
      <c r="C52" s="123">
        <v>0</v>
      </c>
      <c r="D52" s="124">
        <v>0</v>
      </c>
      <c r="E52" s="125">
        <v>0</v>
      </c>
      <c r="F52" s="126">
        <v>0.05</v>
      </c>
      <c r="G52" s="126">
        <v>0.05</v>
      </c>
      <c r="H52" s="127" t="s">
        <v>173</v>
      </c>
      <c r="I52" s="128">
        <f t="shared" si="21"/>
        <v>0.1</v>
      </c>
      <c r="J52" s="128">
        <f t="shared" si="22"/>
        <v>0</v>
      </c>
      <c r="K52" s="221" t="s">
        <v>77</v>
      </c>
      <c r="L52" s="129">
        <v>0.05</v>
      </c>
      <c r="N52" s="177"/>
      <c r="O52" s="187"/>
      <c r="P52" s="187"/>
      <c r="Q52" s="187"/>
      <c r="R52" s="187"/>
      <c r="S52" s="187"/>
      <c r="T52" s="187"/>
      <c r="U52" s="187"/>
      <c r="V52" s="187"/>
      <c r="W52" s="187"/>
      <c r="X52" s="188"/>
    </row>
    <row r="53" spans="2:24" x14ac:dyDescent="0.2">
      <c r="B53" s="219" t="s">
        <v>69</v>
      </c>
      <c r="C53" s="123">
        <v>0</v>
      </c>
      <c r="D53" s="124">
        <v>0</v>
      </c>
      <c r="E53" s="125">
        <v>0</v>
      </c>
      <c r="F53" s="126">
        <v>0.05</v>
      </c>
      <c r="G53" s="126">
        <v>0.05</v>
      </c>
      <c r="H53" s="127" t="s">
        <v>173</v>
      </c>
      <c r="I53" s="128">
        <f>F53+5%</f>
        <v>0.1</v>
      </c>
      <c r="J53" s="128">
        <f>F53-5%</f>
        <v>0</v>
      </c>
      <c r="K53" s="221" t="s">
        <v>78</v>
      </c>
      <c r="L53" s="129">
        <v>0.05</v>
      </c>
      <c r="N53" s="177"/>
      <c r="O53" s="187"/>
      <c r="P53" s="187"/>
      <c r="Q53" s="187"/>
      <c r="R53" s="187"/>
      <c r="S53" s="187"/>
      <c r="T53" s="187"/>
      <c r="U53" s="187"/>
      <c r="V53" s="187"/>
      <c r="W53" s="187"/>
      <c r="X53" s="188"/>
    </row>
    <row r="54" spans="2:24" x14ac:dyDescent="0.2">
      <c r="B54" s="219" t="s">
        <v>107</v>
      </c>
      <c r="C54" s="123">
        <v>0</v>
      </c>
      <c r="D54" s="124">
        <v>0</v>
      </c>
      <c r="E54" s="125">
        <v>0</v>
      </c>
      <c r="F54" s="126">
        <v>0.05</v>
      </c>
      <c r="G54" s="126">
        <v>0.05</v>
      </c>
      <c r="H54" s="127" t="s">
        <v>173</v>
      </c>
      <c r="I54" s="128">
        <f>F54+5%</f>
        <v>0.1</v>
      </c>
      <c r="J54" s="128">
        <f>F54-5%</f>
        <v>0</v>
      </c>
      <c r="K54" s="221" t="s">
        <v>78</v>
      </c>
      <c r="L54" s="129">
        <v>0.05</v>
      </c>
      <c r="N54" s="177"/>
      <c r="O54" s="187"/>
      <c r="P54" s="187"/>
      <c r="Q54" s="187"/>
      <c r="R54" s="187"/>
      <c r="S54" s="187"/>
      <c r="T54" s="187"/>
      <c r="U54" s="187"/>
      <c r="V54" s="187"/>
      <c r="W54" s="187"/>
      <c r="X54" s="188"/>
    </row>
    <row r="55" spans="2:24" x14ac:dyDescent="0.2">
      <c r="B55" s="219" t="s">
        <v>70</v>
      </c>
      <c r="C55" s="123">
        <v>8.14E-2</v>
      </c>
      <c r="D55" s="124">
        <v>7.6899999999999996E-2</v>
      </c>
      <c r="E55" s="125">
        <v>8.43E-2</v>
      </c>
      <c r="F55" s="126">
        <v>0.11</v>
      </c>
      <c r="G55" s="126">
        <v>0.11</v>
      </c>
      <c r="H55" s="127" t="s">
        <v>173</v>
      </c>
      <c r="I55" s="128">
        <f>IF(F55+5%&gt;20%,20%,F55+5%)</f>
        <v>0.16</v>
      </c>
      <c r="J55" s="128">
        <f>IF(F55+5%&gt;20%,15%,F55-5%)</f>
        <v>0.06</v>
      </c>
      <c r="K55" s="221" t="s">
        <v>78</v>
      </c>
      <c r="L55" s="129">
        <v>0.05</v>
      </c>
      <c r="N55" s="177"/>
      <c r="O55" s="187"/>
      <c r="P55" s="187"/>
      <c r="Q55" s="187"/>
      <c r="R55" s="187"/>
      <c r="S55" s="187"/>
      <c r="T55" s="187"/>
      <c r="U55" s="187"/>
      <c r="V55" s="187"/>
      <c r="W55" s="187"/>
      <c r="X55" s="188"/>
    </row>
    <row r="56" spans="2:24" x14ac:dyDescent="0.2">
      <c r="B56" s="219" t="s">
        <v>71</v>
      </c>
      <c r="C56" s="123">
        <v>1.1000000000000001E-3</v>
      </c>
      <c r="D56" s="124">
        <v>2.3999999999999998E-3</v>
      </c>
      <c r="E56" s="125">
        <v>1E-3</v>
      </c>
      <c r="F56" s="126">
        <v>0.05</v>
      </c>
      <c r="G56" s="126">
        <v>0.05</v>
      </c>
      <c r="H56" s="127" t="s">
        <v>173</v>
      </c>
      <c r="I56" s="128">
        <f t="shared" ref="I56" si="23">F56+5%</f>
        <v>0.1</v>
      </c>
      <c r="J56" s="128">
        <f t="shared" ref="J56" si="24">F56-5%</f>
        <v>0</v>
      </c>
      <c r="K56" s="237" t="s">
        <v>236</v>
      </c>
      <c r="L56" s="129">
        <v>0.05</v>
      </c>
      <c r="N56" s="177"/>
      <c r="O56" s="187"/>
      <c r="P56" s="187"/>
      <c r="Q56" s="187"/>
      <c r="R56" s="187"/>
      <c r="S56" s="187"/>
      <c r="T56" s="187"/>
      <c r="U56" s="187"/>
      <c r="V56" s="187"/>
      <c r="W56" s="187"/>
      <c r="X56" s="188"/>
    </row>
    <row r="57" spans="2:24" x14ac:dyDescent="0.2">
      <c r="B57" s="219" t="s">
        <v>175</v>
      </c>
      <c r="C57" s="130">
        <f>SUM(C48:C56)</f>
        <v>0.9998999999999999</v>
      </c>
      <c r="D57" s="131">
        <f>SUM(D48:D56)</f>
        <v>1.0011999999999999</v>
      </c>
      <c r="E57" s="132">
        <f>SUM(E48:E56)</f>
        <v>0.99980000000000002</v>
      </c>
      <c r="F57" s="133">
        <v>1.3000000000000003</v>
      </c>
      <c r="G57" s="133">
        <v>1.3000000000000003</v>
      </c>
      <c r="H57" s="238" t="s">
        <v>236</v>
      </c>
      <c r="I57" s="238" t="s">
        <v>236</v>
      </c>
      <c r="J57" s="238" t="s">
        <v>236</v>
      </c>
      <c r="K57" s="237" t="s">
        <v>236</v>
      </c>
      <c r="N57" s="177"/>
      <c r="O57" s="187"/>
      <c r="P57" s="187"/>
      <c r="Q57" s="187"/>
      <c r="R57" s="187"/>
      <c r="S57" s="187"/>
      <c r="T57" s="187"/>
      <c r="U57" s="187"/>
      <c r="V57" s="187"/>
      <c r="W57" s="187"/>
      <c r="X57" s="188"/>
    </row>
    <row r="58" spans="2:24" ht="13.5" thickBot="1" x14ac:dyDescent="0.25">
      <c r="B58" s="228" t="s">
        <v>176</v>
      </c>
      <c r="C58" s="229">
        <v>7.3400000000000007E-2</v>
      </c>
      <c r="D58" s="230">
        <v>7.7299999999999994E-2</v>
      </c>
      <c r="E58" s="231">
        <v>7.22E-2</v>
      </c>
      <c r="F58" s="232">
        <v>0.08</v>
      </c>
      <c r="G58" s="232">
        <v>0.08</v>
      </c>
      <c r="H58" s="233" t="s">
        <v>171</v>
      </c>
      <c r="I58" s="234">
        <f t="shared" ref="I58" si="25">F58+6%</f>
        <v>0.14000000000000001</v>
      </c>
      <c r="J58" s="234">
        <f t="shared" ref="J58" si="26">F58-6%</f>
        <v>2.0000000000000004E-2</v>
      </c>
      <c r="K58" s="235" t="s">
        <v>79</v>
      </c>
      <c r="L58" s="129">
        <v>0.06</v>
      </c>
      <c r="N58" s="189"/>
      <c r="O58" s="190"/>
      <c r="P58" s="190"/>
      <c r="Q58" s="190"/>
      <c r="R58" s="190"/>
      <c r="S58" s="190"/>
      <c r="T58" s="190"/>
      <c r="U58" s="190"/>
      <c r="V58" s="190"/>
      <c r="W58" s="190"/>
      <c r="X58" s="191"/>
    </row>
    <row r="59" spans="2:24" hidden="1" x14ac:dyDescent="0.2">
      <c r="B59" s="134" t="s">
        <v>112</v>
      </c>
      <c r="C59" s="135"/>
      <c r="D59" s="135"/>
      <c r="E59" s="135"/>
      <c r="F59" s="135"/>
      <c r="G59" s="135"/>
      <c r="H59" s="136"/>
      <c r="I59" s="137"/>
      <c r="J59" s="137"/>
      <c r="K59" s="138"/>
    </row>
    <row r="60" spans="2:24" ht="28.5" x14ac:dyDescent="0.2">
      <c r="B60" s="55" t="s">
        <v>228</v>
      </c>
      <c r="C60" s="149">
        <v>2E-3</v>
      </c>
      <c r="D60" s="149">
        <v>2E-3</v>
      </c>
      <c r="E60" s="149">
        <v>2E-3</v>
      </c>
    </row>
    <row r="61" spans="2:24" ht="13.5" thickBot="1" x14ac:dyDescent="0.25"/>
    <row r="62" spans="2:24" ht="13.5" thickBot="1" x14ac:dyDescent="0.25">
      <c r="B62" s="122" t="s">
        <v>188</v>
      </c>
      <c r="C62" s="171" t="s">
        <v>227</v>
      </c>
      <c r="D62" s="172"/>
      <c r="E62" s="173"/>
    </row>
    <row r="63" spans="2:24" ht="13.5" thickBot="1" x14ac:dyDescent="0.25">
      <c r="B63" s="222" t="s">
        <v>161</v>
      </c>
      <c r="C63" s="223" t="s">
        <v>189</v>
      </c>
      <c r="D63" s="224" t="s">
        <v>190</v>
      </c>
      <c r="E63" s="225" t="s">
        <v>191</v>
      </c>
      <c r="F63" s="223" t="s">
        <v>165</v>
      </c>
      <c r="G63" s="223" t="s">
        <v>234</v>
      </c>
      <c r="H63" s="226" t="s">
        <v>166</v>
      </c>
      <c r="I63" s="224" t="s">
        <v>167</v>
      </c>
      <c r="J63" s="236" t="s">
        <v>236</v>
      </c>
      <c r="K63" s="227" t="s">
        <v>168</v>
      </c>
      <c r="N63" s="174" t="s">
        <v>169</v>
      </c>
      <c r="O63" s="175"/>
      <c r="P63" s="175"/>
      <c r="Q63" s="175"/>
      <c r="R63" s="175"/>
      <c r="S63" s="175"/>
      <c r="T63" s="175"/>
      <c r="U63" s="175"/>
      <c r="V63" s="175"/>
      <c r="W63" s="175"/>
      <c r="X63" s="176"/>
    </row>
    <row r="64" spans="2:24" ht="25.5" x14ac:dyDescent="0.2">
      <c r="B64" s="218" t="s">
        <v>170</v>
      </c>
      <c r="C64" s="123">
        <v>0.99399999999999999</v>
      </c>
      <c r="D64" s="124">
        <v>0.99360000000000004</v>
      </c>
      <c r="E64" s="125">
        <v>0.99180000000000001</v>
      </c>
      <c r="F64" s="126">
        <v>0.94</v>
      </c>
      <c r="G64" s="126">
        <v>0.94</v>
      </c>
      <c r="H64" s="127" t="s">
        <v>171</v>
      </c>
      <c r="I64" s="128">
        <f>F64+6%</f>
        <v>1</v>
      </c>
      <c r="J64" s="128">
        <f>F64-6%</f>
        <v>0.87999999999999989</v>
      </c>
      <c r="K64" s="220" t="s">
        <v>26</v>
      </c>
      <c r="L64" s="129">
        <v>0.06</v>
      </c>
      <c r="N64" s="184" t="s">
        <v>43</v>
      </c>
      <c r="O64" s="185"/>
      <c r="P64" s="185"/>
      <c r="Q64" s="185"/>
      <c r="R64" s="185"/>
      <c r="S64" s="185"/>
      <c r="T64" s="185"/>
      <c r="U64" s="185"/>
      <c r="V64" s="185"/>
      <c r="W64" s="185"/>
      <c r="X64" s="186"/>
    </row>
    <row r="65" spans="2:24" x14ac:dyDescent="0.2">
      <c r="B65" s="219" t="s">
        <v>172</v>
      </c>
      <c r="C65" s="123">
        <v>0</v>
      </c>
      <c r="D65" s="124">
        <v>0</v>
      </c>
      <c r="E65" s="125">
        <v>0</v>
      </c>
      <c r="F65" s="126">
        <v>0</v>
      </c>
      <c r="G65" s="126">
        <v>0</v>
      </c>
      <c r="H65" s="127" t="s">
        <v>173</v>
      </c>
      <c r="I65" s="238" t="s">
        <v>236</v>
      </c>
      <c r="J65" s="238" t="s">
        <v>236</v>
      </c>
      <c r="K65" s="237" t="s">
        <v>236</v>
      </c>
      <c r="L65" s="129">
        <v>0.05</v>
      </c>
      <c r="N65" s="180"/>
      <c r="O65" s="178"/>
      <c r="P65" s="178"/>
      <c r="Q65" s="178"/>
      <c r="R65" s="178"/>
      <c r="S65" s="178"/>
      <c r="T65" s="178"/>
      <c r="U65" s="178"/>
      <c r="V65" s="178"/>
      <c r="W65" s="178"/>
      <c r="X65" s="179"/>
    </row>
    <row r="66" spans="2:24" ht="25.5" x14ac:dyDescent="0.2">
      <c r="B66" s="218" t="s">
        <v>174</v>
      </c>
      <c r="C66" s="123">
        <v>0</v>
      </c>
      <c r="D66" s="124">
        <v>0</v>
      </c>
      <c r="E66" s="125">
        <v>0</v>
      </c>
      <c r="F66" s="126">
        <v>0</v>
      </c>
      <c r="G66" s="126">
        <v>0</v>
      </c>
      <c r="H66" s="127" t="s">
        <v>171</v>
      </c>
      <c r="I66" s="238" t="s">
        <v>236</v>
      </c>
      <c r="J66" s="238" t="s">
        <v>236</v>
      </c>
      <c r="K66" s="237" t="s">
        <v>236</v>
      </c>
      <c r="L66" s="129">
        <v>0.06</v>
      </c>
      <c r="N66" s="180"/>
      <c r="O66" s="178"/>
      <c r="P66" s="178"/>
      <c r="Q66" s="178"/>
      <c r="R66" s="178"/>
      <c r="S66" s="178"/>
      <c r="T66" s="178"/>
      <c r="U66" s="178"/>
      <c r="V66" s="178"/>
      <c r="W66" s="178"/>
      <c r="X66" s="179"/>
    </row>
    <row r="67" spans="2:24" x14ac:dyDescent="0.2">
      <c r="B67" s="219" t="s">
        <v>70</v>
      </c>
      <c r="C67" s="123">
        <v>0.12280000000000001</v>
      </c>
      <c r="D67" s="124">
        <v>0.1328</v>
      </c>
      <c r="E67" s="125">
        <v>0.2409</v>
      </c>
      <c r="F67" s="126">
        <v>0.15</v>
      </c>
      <c r="G67" s="126">
        <v>0.15</v>
      </c>
      <c r="H67" s="127" t="s">
        <v>173</v>
      </c>
      <c r="I67" s="145">
        <f>F67+5%</f>
        <v>0.2</v>
      </c>
      <c r="J67" s="145">
        <f>F67-5%</f>
        <v>9.9999999999999992E-2</v>
      </c>
      <c r="K67" s="221" t="s">
        <v>78</v>
      </c>
      <c r="L67" s="129">
        <v>0.05</v>
      </c>
      <c r="N67" s="180"/>
      <c r="O67" s="178"/>
      <c r="P67" s="178"/>
      <c r="Q67" s="178"/>
      <c r="R67" s="178"/>
      <c r="S67" s="178"/>
      <c r="T67" s="178"/>
      <c r="U67" s="178"/>
      <c r="V67" s="178"/>
      <c r="W67" s="178"/>
      <c r="X67" s="179"/>
    </row>
    <row r="68" spans="2:24" x14ac:dyDescent="0.2">
      <c r="B68" s="219" t="s">
        <v>175</v>
      </c>
      <c r="C68" s="130">
        <f>SUM(C64:C67)</f>
        <v>1.1168</v>
      </c>
      <c r="D68" s="131">
        <f t="shared" ref="D68:E68" si="27">SUM(D64:D67)</f>
        <v>1.1264000000000001</v>
      </c>
      <c r="E68" s="132">
        <f t="shared" si="27"/>
        <v>1.2326999999999999</v>
      </c>
      <c r="F68" s="133">
        <f>SUM(F64:F67)</f>
        <v>1.0899999999999999</v>
      </c>
      <c r="G68" s="133">
        <f>SUM(G64:G67)</f>
        <v>1.0899999999999999</v>
      </c>
      <c r="H68" s="238" t="s">
        <v>236</v>
      </c>
      <c r="I68" s="238" t="s">
        <v>236</v>
      </c>
      <c r="J68" s="238" t="s">
        <v>236</v>
      </c>
      <c r="K68" s="237" t="s">
        <v>236</v>
      </c>
      <c r="N68" s="180"/>
      <c r="O68" s="178"/>
      <c r="P68" s="178"/>
      <c r="Q68" s="178"/>
      <c r="R68" s="178"/>
      <c r="S68" s="178"/>
      <c r="T68" s="178"/>
      <c r="U68" s="178"/>
      <c r="V68" s="178"/>
      <c r="W68" s="178"/>
      <c r="X68" s="179"/>
    </row>
    <row r="69" spans="2:24" ht="13.5" thickBot="1" x14ac:dyDescent="0.25">
      <c r="B69" s="228" t="s">
        <v>176</v>
      </c>
      <c r="C69" s="229">
        <v>0</v>
      </c>
      <c r="D69" s="230">
        <v>0</v>
      </c>
      <c r="E69" s="231">
        <v>0</v>
      </c>
      <c r="F69" s="232">
        <v>0.06</v>
      </c>
      <c r="G69" s="232">
        <v>0.06</v>
      </c>
      <c r="H69" s="233" t="s">
        <v>171</v>
      </c>
      <c r="I69" s="247" t="s">
        <v>236</v>
      </c>
      <c r="J69" s="247" t="s">
        <v>236</v>
      </c>
      <c r="K69" s="248" t="s">
        <v>236</v>
      </c>
      <c r="L69" s="129">
        <v>0.06</v>
      </c>
      <c r="N69" s="181"/>
      <c r="O69" s="182"/>
      <c r="P69" s="182"/>
      <c r="Q69" s="182"/>
      <c r="R69" s="182"/>
      <c r="S69" s="182"/>
      <c r="T69" s="182"/>
      <c r="U69" s="182"/>
      <c r="V69" s="182"/>
      <c r="W69" s="182"/>
      <c r="X69" s="183"/>
    </row>
    <row r="70" spans="2:24" ht="28.5" x14ac:dyDescent="0.2">
      <c r="B70" s="55" t="s">
        <v>228</v>
      </c>
      <c r="C70" s="149">
        <v>1.5E-3</v>
      </c>
      <c r="D70" s="149">
        <v>1.5E-3</v>
      </c>
      <c r="E70" s="149">
        <v>1.5E-3</v>
      </c>
    </row>
    <row r="71" spans="2:24" ht="13.5" thickBot="1" x14ac:dyDescent="0.25"/>
    <row r="72" spans="2:24" ht="13.5" thickBot="1" x14ac:dyDescent="0.25">
      <c r="B72" s="122" t="s">
        <v>192</v>
      </c>
      <c r="C72" s="171" t="s">
        <v>227</v>
      </c>
      <c r="D72" s="172"/>
      <c r="E72" s="173"/>
    </row>
    <row r="73" spans="2:24" ht="26.25" thickBot="1" x14ac:dyDescent="0.25">
      <c r="B73" s="222" t="s">
        <v>161</v>
      </c>
      <c r="C73" s="223" t="s">
        <v>193</v>
      </c>
      <c r="D73" s="224" t="s">
        <v>194</v>
      </c>
      <c r="E73" s="225" t="s">
        <v>195</v>
      </c>
      <c r="F73" s="223" t="s">
        <v>165</v>
      </c>
      <c r="G73" s="223" t="s">
        <v>234</v>
      </c>
      <c r="H73" s="226" t="s">
        <v>166</v>
      </c>
      <c r="I73" s="224" t="s">
        <v>167</v>
      </c>
      <c r="J73" s="236" t="s">
        <v>236</v>
      </c>
      <c r="K73" s="227" t="s">
        <v>168</v>
      </c>
      <c r="N73" s="174" t="s">
        <v>169</v>
      </c>
      <c r="O73" s="175"/>
      <c r="P73" s="175"/>
      <c r="Q73" s="175"/>
      <c r="R73" s="175"/>
      <c r="S73" s="175"/>
      <c r="T73" s="175"/>
      <c r="U73" s="175"/>
      <c r="V73" s="175"/>
      <c r="W73" s="175"/>
      <c r="X73" s="176"/>
    </row>
    <row r="74" spans="2:24" ht="25.5" x14ac:dyDescent="0.2">
      <c r="B74" s="218" t="s">
        <v>170</v>
      </c>
      <c r="C74" s="123">
        <v>0.99709999999999999</v>
      </c>
      <c r="D74" s="124">
        <v>0.99560000000000004</v>
      </c>
      <c r="E74" s="125">
        <v>0.99550000000000005</v>
      </c>
      <c r="F74" s="126">
        <v>0.94</v>
      </c>
      <c r="G74" s="126">
        <v>0.94</v>
      </c>
      <c r="H74" s="127" t="s">
        <v>171</v>
      </c>
      <c r="I74" s="128">
        <f>F74+6%</f>
        <v>1</v>
      </c>
      <c r="J74" s="128">
        <f>F74-6%</f>
        <v>0.87999999999999989</v>
      </c>
      <c r="K74" s="220" t="s">
        <v>36</v>
      </c>
      <c r="L74" s="129">
        <v>0.06</v>
      </c>
      <c r="N74" s="184" t="s">
        <v>35</v>
      </c>
      <c r="O74" s="185"/>
      <c r="P74" s="185"/>
      <c r="Q74" s="185"/>
      <c r="R74" s="185"/>
      <c r="S74" s="185"/>
      <c r="T74" s="185"/>
      <c r="U74" s="185"/>
      <c r="V74" s="185"/>
      <c r="W74" s="185"/>
      <c r="X74" s="186"/>
    </row>
    <row r="75" spans="2:24" x14ac:dyDescent="0.2">
      <c r="B75" s="219" t="s">
        <v>172</v>
      </c>
      <c r="C75" s="123">
        <v>0.1053</v>
      </c>
      <c r="D75" s="124">
        <v>9.6100000000000005E-2</v>
      </c>
      <c r="E75" s="125">
        <v>8.3900000000000002E-2</v>
      </c>
      <c r="F75" s="126">
        <v>0.1</v>
      </c>
      <c r="G75" s="126">
        <v>0.1</v>
      </c>
      <c r="H75" s="127" t="s">
        <v>173</v>
      </c>
      <c r="I75" s="128">
        <f>F75+5%</f>
        <v>0.15000000000000002</v>
      </c>
      <c r="J75" s="128">
        <f>F75-5%</f>
        <v>0.05</v>
      </c>
      <c r="K75" s="221" t="s">
        <v>73</v>
      </c>
      <c r="L75" s="129">
        <v>0.05</v>
      </c>
      <c r="N75" s="180"/>
      <c r="O75" s="178"/>
      <c r="P75" s="178"/>
      <c r="Q75" s="178"/>
      <c r="R75" s="178"/>
      <c r="S75" s="178"/>
      <c r="T75" s="178"/>
      <c r="U75" s="178"/>
      <c r="V75" s="178"/>
      <c r="W75" s="178"/>
      <c r="X75" s="179"/>
    </row>
    <row r="76" spans="2:24" ht="25.5" x14ac:dyDescent="0.2">
      <c r="B76" s="218" t="s">
        <v>174</v>
      </c>
      <c r="C76" s="123">
        <v>0</v>
      </c>
      <c r="D76" s="124">
        <v>0</v>
      </c>
      <c r="E76" s="125">
        <v>0</v>
      </c>
      <c r="F76" s="126">
        <v>0</v>
      </c>
      <c r="G76" s="126">
        <v>0</v>
      </c>
      <c r="H76" s="127" t="s">
        <v>171</v>
      </c>
      <c r="I76" s="238" t="s">
        <v>236</v>
      </c>
      <c r="J76" s="238" t="s">
        <v>236</v>
      </c>
      <c r="K76" s="237" t="s">
        <v>236</v>
      </c>
      <c r="L76" s="129">
        <v>0.06</v>
      </c>
      <c r="N76" s="180"/>
      <c r="O76" s="178"/>
      <c r="P76" s="178"/>
      <c r="Q76" s="178"/>
      <c r="R76" s="178"/>
      <c r="S76" s="178"/>
      <c r="T76" s="178"/>
      <c r="U76" s="178"/>
      <c r="V76" s="178"/>
      <c r="W76" s="178"/>
      <c r="X76" s="179"/>
    </row>
    <row r="77" spans="2:24" x14ac:dyDescent="0.2">
      <c r="B77" s="219" t="s">
        <v>70</v>
      </c>
      <c r="C77" s="123">
        <v>0.1598</v>
      </c>
      <c r="D77" s="124">
        <v>0.14399999999999999</v>
      </c>
      <c r="E77" s="125">
        <v>0.17510000000000001</v>
      </c>
      <c r="F77" s="126">
        <v>0.15</v>
      </c>
      <c r="G77" s="126">
        <v>0.15</v>
      </c>
      <c r="H77" s="127" t="s">
        <v>173</v>
      </c>
      <c r="I77" s="145">
        <f>F77+5%</f>
        <v>0.2</v>
      </c>
      <c r="J77" s="145">
        <f>F77-5%</f>
        <v>9.9999999999999992E-2</v>
      </c>
      <c r="K77" s="221" t="s">
        <v>78</v>
      </c>
      <c r="L77" s="129">
        <v>0.05</v>
      </c>
      <c r="N77" s="180"/>
      <c r="O77" s="178"/>
      <c r="P77" s="178"/>
      <c r="Q77" s="178"/>
      <c r="R77" s="178"/>
      <c r="S77" s="178"/>
      <c r="T77" s="178"/>
      <c r="U77" s="178"/>
      <c r="V77" s="178"/>
      <c r="W77" s="178"/>
      <c r="X77" s="179"/>
    </row>
    <row r="78" spans="2:24" x14ac:dyDescent="0.2">
      <c r="B78" s="219" t="s">
        <v>175</v>
      </c>
      <c r="C78" s="130">
        <f>SUM(C74:C77)</f>
        <v>1.2622</v>
      </c>
      <c r="D78" s="131">
        <f>SUM(D74:D77)</f>
        <v>1.2357</v>
      </c>
      <c r="E78" s="132">
        <f>SUM(E74:E77)</f>
        <v>1.2545000000000002</v>
      </c>
      <c r="F78" s="133">
        <f>SUM(F74:F77)</f>
        <v>1.19</v>
      </c>
      <c r="G78" s="133">
        <f>SUM(G74:G77)</f>
        <v>1.19</v>
      </c>
      <c r="H78" s="238" t="s">
        <v>236</v>
      </c>
      <c r="I78" s="238" t="s">
        <v>236</v>
      </c>
      <c r="J78" s="238" t="s">
        <v>236</v>
      </c>
      <c r="K78" s="237" t="s">
        <v>236</v>
      </c>
      <c r="N78" s="180"/>
      <c r="O78" s="178"/>
      <c r="P78" s="178"/>
      <c r="Q78" s="178"/>
      <c r="R78" s="178"/>
      <c r="S78" s="178"/>
      <c r="T78" s="178"/>
      <c r="U78" s="178"/>
      <c r="V78" s="178"/>
      <c r="W78" s="178"/>
      <c r="X78" s="179"/>
    </row>
    <row r="79" spans="2:24" ht="13.5" thickBot="1" x14ac:dyDescent="0.25">
      <c r="B79" s="228" t="s">
        <v>176</v>
      </c>
      <c r="C79" s="229">
        <v>0.98799999999999999</v>
      </c>
      <c r="D79" s="230">
        <v>0.98619999999999997</v>
      </c>
      <c r="E79" s="231">
        <v>0.97989999999999999</v>
      </c>
      <c r="F79" s="232">
        <v>0.94</v>
      </c>
      <c r="G79" s="232">
        <v>0.94</v>
      </c>
      <c r="H79" s="233" t="s">
        <v>171</v>
      </c>
      <c r="I79" s="234">
        <f t="shared" ref="I79" si="28">F79+6%</f>
        <v>1</v>
      </c>
      <c r="J79" s="234">
        <f t="shared" ref="J79" si="29">F79-6%</f>
        <v>0.87999999999999989</v>
      </c>
      <c r="K79" s="235" t="s">
        <v>79</v>
      </c>
      <c r="L79" s="129">
        <v>0.06</v>
      </c>
      <c r="N79" s="181"/>
      <c r="O79" s="182"/>
      <c r="P79" s="182"/>
      <c r="Q79" s="182"/>
      <c r="R79" s="182"/>
      <c r="S79" s="182"/>
      <c r="T79" s="182"/>
      <c r="U79" s="182"/>
      <c r="V79" s="182"/>
      <c r="W79" s="182"/>
      <c r="X79" s="183"/>
    </row>
    <row r="80" spans="2:24" ht="28.5" x14ac:dyDescent="0.2">
      <c r="B80" s="55" t="s">
        <v>228</v>
      </c>
      <c r="C80" s="149">
        <v>2E-3</v>
      </c>
      <c r="D80" s="149">
        <v>2E-3</v>
      </c>
      <c r="E80" s="149">
        <v>2E-3</v>
      </c>
    </row>
    <row r="81" spans="2:24" ht="13.5" thickBot="1" x14ac:dyDescent="0.25"/>
    <row r="82" spans="2:24" ht="13.5" thickBot="1" x14ac:dyDescent="0.25">
      <c r="B82" s="122" t="s">
        <v>59</v>
      </c>
      <c r="C82" s="171" t="s">
        <v>227</v>
      </c>
      <c r="D82" s="172"/>
      <c r="E82" s="173"/>
    </row>
    <row r="83" spans="2:24" ht="13.5" thickBot="1" x14ac:dyDescent="0.25">
      <c r="B83" s="222" t="s">
        <v>161</v>
      </c>
      <c r="C83" s="223" t="s">
        <v>196</v>
      </c>
      <c r="D83" s="224" t="s">
        <v>197</v>
      </c>
      <c r="E83" s="240" t="s">
        <v>236</v>
      </c>
      <c r="F83" s="223" t="s">
        <v>165</v>
      </c>
      <c r="G83" s="223" t="s">
        <v>234</v>
      </c>
      <c r="H83" s="226" t="s">
        <v>166</v>
      </c>
      <c r="I83" s="224" t="s">
        <v>167</v>
      </c>
      <c r="J83" s="236" t="s">
        <v>237</v>
      </c>
      <c r="K83" s="227" t="s">
        <v>168</v>
      </c>
      <c r="N83" s="174" t="s">
        <v>169</v>
      </c>
      <c r="O83" s="175"/>
      <c r="P83" s="175"/>
      <c r="Q83" s="175"/>
      <c r="R83" s="175"/>
      <c r="S83" s="175"/>
      <c r="T83" s="175"/>
      <c r="U83" s="175"/>
      <c r="V83" s="175"/>
      <c r="W83" s="175"/>
      <c r="X83" s="176"/>
    </row>
    <row r="84" spans="2:24" ht="25.5" x14ac:dyDescent="0.2">
      <c r="B84" s="218" t="s">
        <v>170</v>
      </c>
      <c r="C84" s="123">
        <v>0.44840000000000002</v>
      </c>
      <c r="D84" s="124">
        <v>0.44440000000000002</v>
      </c>
      <c r="E84" s="242" t="s">
        <v>236</v>
      </c>
      <c r="F84" s="126">
        <v>0.45</v>
      </c>
      <c r="G84" s="126">
        <v>0.45</v>
      </c>
      <c r="H84" s="127" t="s">
        <v>171</v>
      </c>
      <c r="I84" s="128">
        <f>F84+6%</f>
        <v>0.51</v>
      </c>
      <c r="J84" s="128">
        <f>F84-6%</f>
        <v>0.39</v>
      </c>
      <c r="K84" s="220" t="s">
        <v>198</v>
      </c>
      <c r="L84" s="129">
        <v>0.06</v>
      </c>
      <c r="N84" s="184" t="s">
        <v>47</v>
      </c>
      <c r="O84" s="185"/>
      <c r="P84" s="185"/>
      <c r="Q84" s="185"/>
      <c r="R84" s="185"/>
      <c r="S84" s="185"/>
      <c r="T84" s="185"/>
      <c r="U84" s="185"/>
      <c r="V84" s="185"/>
      <c r="W84" s="185"/>
      <c r="X84" s="186"/>
    </row>
    <row r="85" spans="2:24" x14ac:dyDescent="0.2">
      <c r="B85" s="219" t="s">
        <v>172</v>
      </c>
      <c r="C85" s="123">
        <v>0.17599999999999999</v>
      </c>
      <c r="D85" s="124">
        <v>0.15909999999999999</v>
      </c>
      <c r="E85" s="242" t="s">
        <v>236</v>
      </c>
      <c r="F85" s="126">
        <v>0.16</v>
      </c>
      <c r="G85" s="126">
        <v>0.16</v>
      </c>
      <c r="H85" s="127" t="s">
        <v>173</v>
      </c>
      <c r="I85" s="128">
        <f>F85+5%</f>
        <v>0.21000000000000002</v>
      </c>
      <c r="J85" s="128">
        <f>F85-5%</f>
        <v>0.11</v>
      </c>
      <c r="K85" s="221" t="s">
        <v>199</v>
      </c>
      <c r="L85" s="129">
        <v>0.05</v>
      </c>
      <c r="N85" s="180"/>
      <c r="O85" s="178"/>
      <c r="P85" s="178"/>
      <c r="Q85" s="178"/>
      <c r="R85" s="178"/>
      <c r="S85" s="178"/>
      <c r="T85" s="178"/>
      <c r="U85" s="178"/>
      <c r="V85" s="178"/>
      <c r="W85" s="178"/>
      <c r="X85" s="179"/>
    </row>
    <row r="86" spans="2:24" ht="25.5" x14ac:dyDescent="0.2">
      <c r="B86" s="218" t="s">
        <v>174</v>
      </c>
      <c r="C86" s="123">
        <v>0.32979999999999998</v>
      </c>
      <c r="D86" s="124">
        <v>0.33079999999999998</v>
      </c>
      <c r="E86" s="242" t="s">
        <v>236</v>
      </c>
      <c r="F86" s="126">
        <v>0.33</v>
      </c>
      <c r="G86" s="126">
        <v>0.33</v>
      </c>
      <c r="H86" s="127" t="s">
        <v>171</v>
      </c>
      <c r="I86" s="128">
        <f t="shared" ref="I86" si="30">F86+6%</f>
        <v>0.39</v>
      </c>
      <c r="J86" s="128">
        <f t="shared" ref="J86" si="31">F86-6%</f>
        <v>0.27</v>
      </c>
      <c r="K86" s="221" t="s">
        <v>200</v>
      </c>
      <c r="L86" s="129">
        <v>0.06</v>
      </c>
      <c r="N86" s="180"/>
      <c r="O86" s="178"/>
      <c r="P86" s="178"/>
      <c r="Q86" s="178"/>
      <c r="R86" s="178"/>
      <c r="S86" s="178"/>
      <c r="T86" s="178"/>
      <c r="U86" s="178"/>
      <c r="V86" s="178"/>
      <c r="W86" s="178"/>
      <c r="X86" s="179"/>
    </row>
    <row r="87" spans="2:24" x14ac:dyDescent="0.2">
      <c r="B87" s="219" t="s">
        <v>70</v>
      </c>
      <c r="C87" s="123">
        <v>4.58E-2</v>
      </c>
      <c r="D87" s="124">
        <v>6.5699999999999995E-2</v>
      </c>
      <c r="E87" s="242" t="s">
        <v>236</v>
      </c>
      <c r="F87" s="126">
        <v>0.05</v>
      </c>
      <c r="G87" s="126">
        <v>0.05</v>
      </c>
      <c r="H87" s="127" t="s">
        <v>173</v>
      </c>
      <c r="I87" s="145">
        <f>F87+5%</f>
        <v>0.1</v>
      </c>
      <c r="J87" s="145">
        <f>F87-5%</f>
        <v>0</v>
      </c>
      <c r="K87" s="221" t="s">
        <v>78</v>
      </c>
      <c r="L87" s="129">
        <v>0.05</v>
      </c>
      <c r="N87" s="180"/>
      <c r="O87" s="178"/>
      <c r="P87" s="178"/>
      <c r="Q87" s="178"/>
      <c r="R87" s="178"/>
      <c r="S87" s="178"/>
      <c r="T87" s="178"/>
      <c r="U87" s="178"/>
      <c r="V87" s="178"/>
      <c r="W87" s="178"/>
      <c r="X87" s="179"/>
    </row>
    <row r="88" spans="2:24" x14ac:dyDescent="0.2">
      <c r="B88" s="219" t="s">
        <v>175</v>
      </c>
      <c r="C88" s="130">
        <f>SUM(C84:C87)</f>
        <v>1</v>
      </c>
      <c r="D88" s="131">
        <f>SUM(D84:D87)</f>
        <v>1</v>
      </c>
      <c r="E88" s="244" t="s">
        <v>236</v>
      </c>
      <c r="F88" s="133">
        <f>SUM(F84:F87)</f>
        <v>0.99</v>
      </c>
      <c r="G88" s="133">
        <f>SUM(G84:G87)</f>
        <v>0.99</v>
      </c>
      <c r="H88" s="238" t="s">
        <v>236</v>
      </c>
      <c r="I88" s="238" t="s">
        <v>236</v>
      </c>
      <c r="J88" s="238" t="s">
        <v>236</v>
      </c>
      <c r="K88" s="237" t="s">
        <v>236</v>
      </c>
      <c r="N88" s="180"/>
      <c r="O88" s="178"/>
      <c r="P88" s="178"/>
      <c r="Q88" s="178"/>
      <c r="R88" s="178"/>
      <c r="S88" s="178"/>
      <c r="T88" s="178"/>
      <c r="U88" s="178"/>
      <c r="V88" s="178"/>
      <c r="W88" s="178"/>
      <c r="X88" s="179"/>
    </row>
    <row r="89" spans="2:24" ht="13.5" thickBot="1" x14ac:dyDescent="0.25">
      <c r="B89" s="228" t="s">
        <v>176</v>
      </c>
      <c r="C89" s="229">
        <v>0</v>
      </c>
      <c r="D89" s="230">
        <v>0</v>
      </c>
      <c r="E89" s="246" t="s">
        <v>236</v>
      </c>
      <c r="F89" s="232">
        <v>0</v>
      </c>
      <c r="G89" s="232">
        <v>0</v>
      </c>
      <c r="H89" s="233" t="s">
        <v>171</v>
      </c>
      <c r="I89" s="247" t="s">
        <v>236</v>
      </c>
      <c r="J89" s="247" t="s">
        <v>236</v>
      </c>
      <c r="K89" s="248" t="s">
        <v>236</v>
      </c>
      <c r="L89" s="129">
        <v>0.06</v>
      </c>
      <c r="N89" s="181"/>
      <c r="O89" s="182"/>
      <c r="P89" s="182"/>
      <c r="Q89" s="182"/>
      <c r="R89" s="182"/>
      <c r="S89" s="182"/>
      <c r="T89" s="182"/>
      <c r="U89" s="182"/>
      <c r="V89" s="182"/>
      <c r="W89" s="182"/>
      <c r="X89" s="183"/>
    </row>
    <row r="90" spans="2:24" ht="28.5" x14ac:dyDescent="0.2">
      <c r="B90" s="55" t="s">
        <v>228</v>
      </c>
      <c r="C90" s="149">
        <v>1.5E-3</v>
      </c>
      <c r="D90" s="149">
        <v>1.5E-3</v>
      </c>
    </row>
    <row r="91" spans="2:24" ht="13.5" thickBot="1" x14ac:dyDescent="0.25"/>
    <row r="92" spans="2:24" ht="13.5" thickBot="1" x14ac:dyDescent="0.25">
      <c r="B92" s="122" t="s">
        <v>100</v>
      </c>
      <c r="C92" s="171" t="s">
        <v>227</v>
      </c>
      <c r="D92" s="172"/>
      <c r="E92" s="173"/>
    </row>
    <row r="93" spans="2:24" ht="13.5" thickBot="1" x14ac:dyDescent="0.25">
      <c r="B93" s="222" t="s">
        <v>161</v>
      </c>
      <c r="C93" s="223" t="s">
        <v>201</v>
      </c>
      <c r="D93" s="236" t="s">
        <v>236</v>
      </c>
      <c r="E93" s="240" t="s">
        <v>237</v>
      </c>
      <c r="F93" s="223" t="s">
        <v>165</v>
      </c>
      <c r="G93" s="223" t="s">
        <v>234</v>
      </c>
      <c r="H93" s="226" t="s">
        <v>166</v>
      </c>
      <c r="I93" s="224" t="s">
        <v>167</v>
      </c>
      <c r="J93" s="236" t="s">
        <v>238</v>
      </c>
      <c r="K93" s="227" t="s">
        <v>168</v>
      </c>
      <c r="N93" s="174" t="s">
        <v>169</v>
      </c>
      <c r="O93" s="175"/>
      <c r="P93" s="175"/>
      <c r="Q93" s="175"/>
      <c r="R93" s="175"/>
      <c r="S93" s="175"/>
      <c r="T93" s="175"/>
      <c r="U93" s="175"/>
      <c r="V93" s="175"/>
      <c r="W93" s="175"/>
      <c r="X93" s="176"/>
    </row>
    <row r="94" spans="2:24" ht="25.5" x14ac:dyDescent="0.2">
      <c r="B94" s="218" t="s">
        <v>170</v>
      </c>
      <c r="C94" s="123">
        <v>0.4279</v>
      </c>
      <c r="D94" s="241" t="s">
        <v>236</v>
      </c>
      <c r="E94" s="242" t="s">
        <v>236</v>
      </c>
      <c r="F94" s="126">
        <v>0.43</v>
      </c>
      <c r="G94" s="126">
        <v>0.43</v>
      </c>
      <c r="H94" s="127" t="s">
        <v>171</v>
      </c>
      <c r="I94" s="128">
        <f>F94+6%</f>
        <v>0.49</v>
      </c>
      <c r="J94" s="128">
        <f>F94-6%</f>
        <v>0.37</v>
      </c>
      <c r="K94" s="220" t="s">
        <v>202</v>
      </c>
      <c r="L94" s="129">
        <v>0.06</v>
      </c>
      <c r="N94" s="184" t="s">
        <v>203</v>
      </c>
      <c r="O94" s="192"/>
      <c r="P94" s="192"/>
      <c r="Q94" s="192"/>
      <c r="R94" s="192"/>
      <c r="S94" s="192"/>
      <c r="T94" s="192"/>
      <c r="U94" s="192"/>
      <c r="V94" s="192"/>
      <c r="W94" s="192"/>
      <c r="X94" s="193"/>
    </row>
    <row r="95" spans="2:24" ht="25.5" x14ac:dyDescent="0.2">
      <c r="B95" s="219" t="s">
        <v>172</v>
      </c>
      <c r="C95" s="123">
        <v>0.18509999999999999</v>
      </c>
      <c r="D95" s="241" t="s">
        <v>236</v>
      </c>
      <c r="E95" s="242" t="s">
        <v>236</v>
      </c>
      <c r="F95" s="126">
        <v>0.19</v>
      </c>
      <c r="G95" s="126">
        <v>0.19</v>
      </c>
      <c r="H95" s="127" t="s">
        <v>173</v>
      </c>
      <c r="I95" s="128">
        <f>F95+5%</f>
        <v>0.24</v>
      </c>
      <c r="J95" s="128">
        <f>F95-5%</f>
        <v>0.14000000000000001</v>
      </c>
      <c r="K95" s="220" t="s">
        <v>204</v>
      </c>
      <c r="L95" s="129">
        <v>0.05</v>
      </c>
      <c r="N95" s="177"/>
      <c r="O95" s="187"/>
      <c r="P95" s="187"/>
      <c r="Q95" s="187"/>
      <c r="R95" s="187"/>
      <c r="S95" s="187"/>
      <c r="T95" s="187"/>
      <c r="U95" s="187"/>
      <c r="V95" s="187"/>
      <c r="W95" s="187"/>
      <c r="X95" s="188"/>
    </row>
    <row r="96" spans="2:24" ht="25.5" x14ac:dyDescent="0.2">
      <c r="B96" s="218" t="s">
        <v>174</v>
      </c>
      <c r="C96" s="123">
        <v>0.32579999999999998</v>
      </c>
      <c r="D96" s="241" t="s">
        <v>236</v>
      </c>
      <c r="E96" s="242" t="s">
        <v>236</v>
      </c>
      <c r="F96" s="126">
        <v>0.33</v>
      </c>
      <c r="G96" s="126">
        <v>0.33</v>
      </c>
      <c r="H96" s="127" t="s">
        <v>171</v>
      </c>
      <c r="I96" s="128">
        <f t="shared" ref="I96" si="32">F96+6%</f>
        <v>0.39</v>
      </c>
      <c r="J96" s="128">
        <f t="shared" ref="J96" si="33">F96-6%</f>
        <v>0.27</v>
      </c>
      <c r="K96" s="221" t="s">
        <v>74</v>
      </c>
      <c r="L96" s="129">
        <v>0.06</v>
      </c>
      <c r="N96" s="177"/>
      <c r="O96" s="187"/>
      <c r="P96" s="187"/>
      <c r="Q96" s="187"/>
      <c r="R96" s="187"/>
      <c r="S96" s="187"/>
      <c r="T96" s="187"/>
      <c r="U96" s="187"/>
      <c r="V96" s="187"/>
      <c r="W96" s="187"/>
      <c r="X96" s="188"/>
    </row>
    <row r="97" spans="2:24" x14ac:dyDescent="0.2">
      <c r="B97" s="219" t="s">
        <v>70</v>
      </c>
      <c r="C97" s="123">
        <v>6.1199999999999997E-2</v>
      </c>
      <c r="D97" s="241" t="s">
        <v>236</v>
      </c>
      <c r="E97" s="242" t="s">
        <v>236</v>
      </c>
      <c r="F97" s="126">
        <v>0.05</v>
      </c>
      <c r="G97" s="126">
        <v>0.05</v>
      </c>
      <c r="H97" s="127" t="s">
        <v>173</v>
      </c>
      <c r="I97" s="145">
        <f>F97+5%</f>
        <v>0.1</v>
      </c>
      <c r="J97" s="145">
        <f>F97-5%</f>
        <v>0</v>
      </c>
      <c r="K97" s="221" t="s">
        <v>78</v>
      </c>
      <c r="L97" s="129">
        <v>0.05</v>
      </c>
      <c r="N97" s="177"/>
      <c r="O97" s="187"/>
      <c r="P97" s="187"/>
      <c r="Q97" s="187"/>
      <c r="R97" s="187"/>
      <c r="S97" s="187"/>
      <c r="T97" s="187"/>
      <c r="U97" s="187"/>
      <c r="V97" s="187"/>
      <c r="W97" s="187"/>
      <c r="X97" s="188"/>
    </row>
    <row r="98" spans="2:24" x14ac:dyDescent="0.2">
      <c r="B98" s="219" t="s">
        <v>175</v>
      </c>
      <c r="C98" s="130">
        <f>SUM(C94:C97)</f>
        <v>1</v>
      </c>
      <c r="D98" s="243" t="s">
        <v>236</v>
      </c>
      <c r="E98" s="244" t="s">
        <v>236</v>
      </c>
      <c r="F98" s="133">
        <f>SUM(F89:F97)</f>
        <v>1</v>
      </c>
      <c r="G98" s="133">
        <f>SUM(G89:G97)</f>
        <v>1</v>
      </c>
      <c r="H98" s="238" t="s">
        <v>236</v>
      </c>
      <c r="I98" s="238" t="s">
        <v>236</v>
      </c>
      <c r="J98" s="238" t="s">
        <v>236</v>
      </c>
      <c r="K98" s="237" t="s">
        <v>236</v>
      </c>
      <c r="N98" s="177"/>
      <c r="O98" s="187"/>
      <c r="P98" s="187"/>
      <c r="Q98" s="187"/>
      <c r="R98" s="187"/>
      <c r="S98" s="187"/>
      <c r="T98" s="187"/>
      <c r="U98" s="187"/>
      <c r="V98" s="187"/>
      <c r="W98" s="187"/>
      <c r="X98" s="188"/>
    </row>
    <row r="99" spans="2:24" ht="13.5" thickBot="1" x14ac:dyDescent="0.25">
      <c r="B99" s="228" t="s">
        <v>176</v>
      </c>
      <c r="C99" s="229">
        <v>0.27279999999999999</v>
      </c>
      <c r="D99" s="245" t="s">
        <v>236</v>
      </c>
      <c r="E99" s="246" t="s">
        <v>236</v>
      </c>
      <c r="F99" s="232">
        <v>0.27</v>
      </c>
      <c r="G99" s="232">
        <v>0.27</v>
      </c>
      <c r="H99" s="233" t="s">
        <v>171</v>
      </c>
      <c r="I99" s="234">
        <f t="shared" ref="I99" si="34">F99+6%</f>
        <v>0.33</v>
      </c>
      <c r="J99" s="234">
        <f t="shared" ref="J99" si="35">F99-6%</f>
        <v>0.21000000000000002</v>
      </c>
      <c r="K99" s="235" t="s">
        <v>79</v>
      </c>
      <c r="L99" s="129">
        <v>0.06</v>
      </c>
      <c r="N99" s="189"/>
      <c r="O99" s="190"/>
      <c r="P99" s="190"/>
      <c r="Q99" s="190"/>
      <c r="R99" s="190"/>
      <c r="S99" s="190"/>
      <c r="T99" s="190"/>
      <c r="U99" s="190"/>
      <c r="V99" s="190"/>
      <c r="W99" s="190"/>
      <c r="X99" s="191"/>
    </row>
    <row r="100" spans="2:24" ht="28.5" x14ac:dyDescent="0.2">
      <c r="B100" s="55" t="s">
        <v>228</v>
      </c>
      <c r="C100" s="149">
        <v>1.5E-3</v>
      </c>
    </row>
    <row r="101" spans="2:24" ht="15" thickBot="1" x14ac:dyDescent="0.25">
      <c r="B101" s="33"/>
    </row>
    <row r="102" spans="2:24" ht="13.5" thickBot="1" x14ac:dyDescent="0.25">
      <c r="B102" s="122" t="s">
        <v>205</v>
      </c>
      <c r="C102" s="171" t="s">
        <v>227</v>
      </c>
      <c r="D102" s="172"/>
      <c r="E102" s="173"/>
    </row>
    <row r="103" spans="2:24" ht="13.5" thickBot="1" x14ac:dyDescent="0.25">
      <c r="B103" s="222" t="s">
        <v>161</v>
      </c>
      <c r="C103" s="223" t="s">
        <v>206</v>
      </c>
      <c r="D103" s="224" t="s">
        <v>207</v>
      </c>
      <c r="E103" s="225" t="s">
        <v>208</v>
      </c>
      <c r="F103" s="223" t="s">
        <v>165</v>
      </c>
      <c r="G103" s="223" t="s">
        <v>234</v>
      </c>
      <c r="H103" s="226" t="s">
        <v>166</v>
      </c>
      <c r="I103" s="224" t="s">
        <v>167</v>
      </c>
      <c r="J103" s="236" t="s">
        <v>236</v>
      </c>
      <c r="K103" s="227" t="s">
        <v>168</v>
      </c>
      <c r="N103" s="174" t="s">
        <v>169</v>
      </c>
      <c r="O103" s="175"/>
      <c r="P103" s="175"/>
      <c r="Q103" s="175"/>
      <c r="R103" s="175"/>
      <c r="S103" s="175"/>
      <c r="T103" s="175"/>
      <c r="U103" s="175"/>
      <c r="V103" s="175"/>
      <c r="W103" s="175"/>
      <c r="X103" s="176"/>
    </row>
    <row r="104" spans="2:24" ht="25.5" x14ac:dyDescent="0.2">
      <c r="B104" s="218" t="s">
        <v>170</v>
      </c>
      <c r="C104" s="123">
        <v>0</v>
      </c>
      <c r="D104" s="124">
        <v>0</v>
      </c>
      <c r="E104" s="125">
        <v>0</v>
      </c>
      <c r="F104" s="249" t="s">
        <v>236</v>
      </c>
      <c r="G104" s="249" t="s">
        <v>236</v>
      </c>
      <c r="H104" s="127" t="s">
        <v>171</v>
      </c>
      <c r="I104" s="238" t="s">
        <v>236</v>
      </c>
      <c r="J104" s="238" t="s">
        <v>236</v>
      </c>
      <c r="K104" s="250" t="s">
        <v>236</v>
      </c>
      <c r="L104" s="129">
        <v>0.06</v>
      </c>
      <c r="N104" s="184" t="s">
        <v>46</v>
      </c>
      <c r="O104" s="185"/>
      <c r="P104" s="185"/>
      <c r="Q104" s="185"/>
      <c r="R104" s="185"/>
      <c r="S104" s="185"/>
      <c r="T104" s="185"/>
      <c r="U104" s="185"/>
      <c r="V104" s="185"/>
      <c r="W104" s="185"/>
      <c r="X104" s="186"/>
    </row>
    <row r="105" spans="2:24" x14ac:dyDescent="0.2">
      <c r="B105" s="219" t="s">
        <v>172</v>
      </c>
      <c r="C105" s="123">
        <v>0</v>
      </c>
      <c r="D105" s="124">
        <v>0</v>
      </c>
      <c r="E105" s="125">
        <v>0</v>
      </c>
      <c r="F105" s="249" t="s">
        <v>236</v>
      </c>
      <c r="G105" s="249" t="s">
        <v>236</v>
      </c>
      <c r="H105" s="127" t="s">
        <v>173</v>
      </c>
      <c r="I105" s="238" t="s">
        <v>236</v>
      </c>
      <c r="J105" s="238" t="s">
        <v>236</v>
      </c>
      <c r="K105" s="237" t="s">
        <v>236</v>
      </c>
      <c r="L105" s="129">
        <v>0.05</v>
      </c>
      <c r="N105" s="180"/>
      <c r="O105" s="178"/>
      <c r="P105" s="178"/>
      <c r="Q105" s="178"/>
      <c r="R105" s="178"/>
      <c r="S105" s="178"/>
      <c r="T105" s="178"/>
      <c r="U105" s="178"/>
      <c r="V105" s="178"/>
      <c r="W105" s="178"/>
      <c r="X105" s="179"/>
    </row>
    <row r="106" spans="2:24" ht="25.5" x14ac:dyDescent="0.2">
      <c r="B106" s="218" t="s">
        <v>174</v>
      </c>
      <c r="C106" s="123">
        <v>0.96309999999999996</v>
      </c>
      <c r="D106" s="124">
        <v>0.9627</v>
      </c>
      <c r="E106" s="125">
        <v>0.90429999999999999</v>
      </c>
      <c r="F106" s="126">
        <v>0.94</v>
      </c>
      <c r="G106" s="126">
        <v>0.94</v>
      </c>
      <c r="H106" s="127" t="s">
        <v>171</v>
      </c>
      <c r="I106" s="128">
        <f>F106+6%</f>
        <v>1</v>
      </c>
      <c r="J106" s="128">
        <f>F106-6%</f>
        <v>0.87999999999999989</v>
      </c>
      <c r="K106" s="221" t="s">
        <v>209</v>
      </c>
      <c r="L106" s="129">
        <v>0.06</v>
      </c>
      <c r="N106" s="180"/>
      <c r="O106" s="178"/>
      <c r="P106" s="178"/>
      <c r="Q106" s="178"/>
      <c r="R106" s="178"/>
      <c r="S106" s="178"/>
      <c r="T106" s="178"/>
      <c r="U106" s="178"/>
      <c r="V106" s="178"/>
      <c r="W106" s="178"/>
      <c r="X106" s="179"/>
    </row>
    <row r="107" spans="2:24" x14ac:dyDescent="0.2">
      <c r="B107" s="219" t="s">
        <v>70</v>
      </c>
      <c r="C107" s="123">
        <v>3.6900000000000002E-2</v>
      </c>
      <c r="D107" s="124">
        <v>3.73E-2</v>
      </c>
      <c r="E107" s="125">
        <v>9.5399999999999999E-2</v>
      </c>
      <c r="F107" s="126">
        <v>0.05</v>
      </c>
      <c r="G107" s="126">
        <v>0.05</v>
      </c>
      <c r="H107" s="127" t="s">
        <v>173</v>
      </c>
      <c r="I107" s="145">
        <f>F107+5%</f>
        <v>0.1</v>
      </c>
      <c r="J107" s="145">
        <f>F107-5%</f>
        <v>0</v>
      </c>
      <c r="K107" s="221" t="s">
        <v>78</v>
      </c>
      <c r="L107" s="129">
        <v>0.05</v>
      </c>
      <c r="N107" s="180"/>
      <c r="O107" s="178"/>
      <c r="P107" s="178"/>
      <c r="Q107" s="178"/>
      <c r="R107" s="178"/>
      <c r="S107" s="178"/>
      <c r="T107" s="178"/>
      <c r="U107" s="178"/>
      <c r="V107" s="178"/>
      <c r="W107" s="178"/>
      <c r="X107" s="179"/>
    </row>
    <row r="108" spans="2:24" x14ac:dyDescent="0.2">
      <c r="B108" s="219" t="s">
        <v>175</v>
      </c>
      <c r="C108" s="130">
        <f t="shared" ref="C108:E108" si="36">SUM(C104:C107)</f>
        <v>1</v>
      </c>
      <c r="D108" s="131">
        <f t="shared" si="36"/>
        <v>1</v>
      </c>
      <c r="E108" s="132">
        <f t="shared" si="36"/>
        <v>0.99970000000000003</v>
      </c>
      <c r="F108" s="133">
        <f>SUM(F99:F107)</f>
        <v>1.26</v>
      </c>
      <c r="G108" s="133">
        <f>SUM(G99:G107)</f>
        <v>1.26</v>
      </c>
      <c r="H108" s="238" t="s">
        <v>236</v>
      </c>
      <c r="I108" s="238" t="s">
        <v>236</v>
      </c>
      <c r="J108" s="238" t="s">
        <v>236</v>
      </c>
      <c r="K108" s="237" t="s">
        <v>236</v>
      </c>
      <c r="N108" s="180"/>
      <c r="O108" s="178"/>
      <c r="P108" s="178"/>
      <c r="Q108" s="178"/>
      <c r="R108" s="178"/>
      <c r="S108" s="178"/>
      <c r="T108" s="178"/>
      <c r="U108" s="178"/>
      <c r="V108" s="178"/>
      <c r="W108" s="178"/>
      <c r="X108" s="179"/>
    </row>
    <row r="109" spans="2:24" ht="13.5" thickBot="1" x14ac:dyDescent="0.25">
      <c r="B109" s="228" t="s">
        <v>176</v>
      </c>
      <c r="C109" s="229">
        <v>0</v>
      </c>
      <c r="D109" s="230">
        <v>0</v>
      </c>
      <c r="E109" s="231">
        <v>0</v>
      </c>
      <c r="F109" s="251" t="s">
        <v>236</v>
      </c>
      <c r="G109" s="251" t="s">
        <v>236</v>
      </c>
      <c r="H109" s="233" t="s">
        <v>171</v>
      </c>
      <c r="I109" s="247" t="s">
        <v>236</v>
      </c>
      <c r="J109" s="247" t="s">
        <v>236</v>
      </c>
      <c r="K109" s="248" t="s">
        <v>236</v>
      </c>
      <c r="L109" s="129">
        <v>0.06</v>
      </c>
      <c r="N109" s="181"/>
      <c r="O109" s="182"/>
      <c r="P109" s="182"/>
      <c r="Q109" s="182"/>
      <c r="R109" s="182"/>
      <c r="S109" s="182"/>
      <c r="T109" s="182"/>
      <c r="U109" s="182"/>
      <c r="V109" s="182"/>
      <c r="W109" s="182"/>
      <c r="X109" s="183"/>
    </row>
    <row r="110" spans="2:24" ht="28.5" x14ac:dyDescent="0.2">
      <c r="B110" s="55" t="s">
        <v>228</v>
      </c>
      <c r="C110" s="149">
        <v>1.5E-3</v>
      </c>
      <c r="D110" s="149">
        <v>1.5E-3</v>
      </c>
      <c r="E110" s="149">
        <v>1.5E-3</v>
      </c>
    </row>
    <row r="111" spans="2:24" ht="13.5" thickBot="1" x14ac:dyDescent="0.25"/>
    <row r="112" spans="2:24" ht="13.5" thickBot="1" x14ac:dyDescent="0.25">
      <c r="B112" s="122" t="s">
        <v>210</v>
      </c>
      <c r="C112" s="171" t="s">
        <v>227</v>
      </c>
      <c r="D112" s="172"/>
      <c r="E112" s="173"/>
    </row>
    <row r="113" spans="2:24" ht="13.5" thickBot="1" x14ac:dyDescent="0.25">
      <c r="B113" s="222" t="s">
        <v>161</v>
      </c>
      <c r="C113" s="223" t="s">
        <v>211</v>
      </c>
      <c r="D113" s="224" t="s">
        <v>212</v>
      </c>
      <c r="E113" s="225" t="s">
        <v>213</v>
      </c>
      <c r="F113" s="223" t="s">
        <v>165</v>
      </c>
      <c r="G113" s="223" t="s">
        <v>234</v>
      </c>
      <c r="H113" s="226" t="s">
        <v>166</v>
      </c>
      <c r="I113" s="224" t="s">
        <v>167</v>
      </c>
      <c r="J113" s="236" t="s">
        <v>236</v>
      </c>
      <c r="K113" s="227" t="s">
        <v>168</v>
      </c>
      <c r="N113" s="174" t="s">
        <v>169</v>
      </c>
      <c r="O113" s="175"/>
      <c r="P113" s="175"/>
      <c r="Q113" s="175"/>
      <c r="R113" s="175"/>
      <c r="S113" s="175"/>
      <c r="T113" s="175"/>
      <c r="U113" s="175"/>
      <c r="V113" s="175"/>
      <c r="W113" s="175"/>
      <c r="X113" s="176"/>
    </row>
    <row r="114" spans="2:24" ht="25.5" x14ac:dyDescent="0.2">
      <c r="B114" s="218" t="s">
        <v>170</v>
      </c>
      <c r="C114" s="123">
        <v>0</v>
      </c>
      <c r="D114" s="124">
        <v>0</v>
      </c>
      <c r="E114" s="125">
        <v>0</v>
      </c>
      <c r="F114" s="249" t="s">
        <v>236</v>
      </c>
      <c r="G114" s="249" t="s">
        <v>236</v>
      </c>
      <c r="H114" s="127" t="s">
        <v>171</v>
      </c>
      <c r="I114" s="238" t="s">
        <v>236</v>
      </c>
      <c r="J114" s="238" t="s">
        <v>236</v>
      </c>
      <c r="K114" s="250" t="s">
        <v>236</v>
      </c>
      <c r="L114" s="129">
        <v>0.06</v>
      </c>
      <c r="N114" s="184" t="s">
        <v>45</v>
      </c>
      <c r="O114" s="185"/>
      <c r="P114" s="185"/>
      <c r="Q114" s="185"/>
      <c r="R114" s="185"/>
      <c r="S114" s="185"/>
      <c r="T114" s="185"/>
      <c r="U114" s="185"/>
      <c r="V114" s="185"/>
      <c r="W114" s="185"/>
      <c r="X114" s="186"/>
    </row>
    <row r="115" spans="2:24" ht="25.5" x14ac:dyDescent="0.2">
      <c r="B115" s="219" t="s">
        <v>172</v>
      </c>
      <c r="C115" s="123">
        <v>0.96740000000000004</v>
      </c>
      <c r="D115" s="124">
        <v>0.95630000000000004</v>
      </c>
      <c r="E115" s="125">
        <v>0.96499999999999997</v>
      </c>
      <c r="F115" s="126">
        <v>0.95</v>
      </c>
      <c r="G115" s="126">
        <v>0.95</v>
      </c>
      <c r="H115" s="127" t="s">
        <v>173</v>
      </c>
      <c r="I115" s="128">
        <f>F115+5%</f>
        <v>1</v>
      </c>
      <c r="J115" s="128">
        <f>F115-5%</f>
        <v>0.89999999999999991</v>
      </c>
      <c r="K115" s="220" t="s">
        <v>214</v>
      </c>
      <c r="L115" s="129">
        <v>0.05</v>
      </c>
      <c r="N115" s="180"/>
      <c r="O115" s="178"/>
      <c r="P115" s="178"/>
      <c r="Q115" s="178"/>
      <c r="R115" s="178"/>
      <c r="S115" s="178"/>
      <c r="T115" s="178"/>
      <c r="U115" s="178"/>
      <c r="V115" s="178"/>
      <c r="W115" s="178"/>
      <c r="X115" s="179"/>
    </row>
    <row r="116" spans="2:24" ht="25.5" x14ac:dyDescent="0.2">
      <c r="B116" s="218" t="s">
        <v>174</v>
      </c>
      <c r="C116" s="123">
        <v>0</v>
      </c>
      <c r="D116" s="124">
        <v>0</v>
      </c>
      <c r="E116" s="125">
        <v>0</v>
      </c>
      <c r="F116" s="249" t="s">
        <v>236</v>
      </c>
      <c r="G116" s="249" t="s">
        <v>236</v>
      </c>
      <c r="H116" s="127" t="s">
        <v>171</v>
      </c>
      <c r="I116" s="238" t="s">
        <v>236</v>
      </c>
      <c r="J116" s="238" t="s">
        <v>236</v>
      </c>
      <c r="K116" s="237" t="s">
        <v>236</v>
      </c>
      <c r="L116" s="129">
        <v>0.06</v>
      </c>
      <c r="N116" s="180"/>
      <c r="O116" s="178"/>
      <c r="P116" s="178"/>
      <c r="Q116" s="178"/>
      <c r="R116" s="178"/>
      <c r="S116" s="178"/>
      <c r="T116" s="178"/>
      <c r="U116" s="178"/>
      <c r="V116" s="178"/>
      <c r="W116" s="178"/>
      <c r="X116" s="179"/>
    </row>
    <row r="117" spans="2:24" x14ac:dyDescent="0.2">
      <c r="B117" s="219" t="s">
        <v>70</v>
      </c>
      <c r="C117" s="123">
        <v>3.2599999999999997E-2</v>
      </c>
      <c r="D117" s="124">
        <v>4.3700000000000003E-2</v>
      </c>
      <c r="E117" s="125">
        <v>3.5000000000000003E-2</v>
      </c>
      <c r="F117" s="126">
        <v>0.05</v>
      </c>
      <c r="G117" s="126">
        <v>0.05</v>
      </c>
      <c r="H117" s="127" t="s">
        <v>173</v>
      </c>
      <c r="I117" s="145">
        <f>F117+5%</f>
        <v>0.1</v>
      </c>
      <c r="J117" s="145">
        <f>F117-5%</f>
        <v>0</v>
      </c>
      <c r="K117" s="221" t="s">
        <v>78</v>
      </c>
      <c r="L117" s="129">
        <v>0.05</v>
      </c>
      <c r="N117" s="180"/>
      <c r="O117" s="178"/>
      <c r="P117" s="178"/>
      <c r="Q117" s="178"/>
      <c r="R117" s="178"/>
      <c r="S117" s="178"/>
      <c r="T117" s="178"/>
      <c r="U117" s="178"/>
      <c r="V117" s="178"/>
      <c r="W117" s="178"/>
      <c r="X117" s="179"/>
    </row>
    <row r="118" spans="2:24" x14ac:dyDescent="0.2">
      <c r="B118" s="219" t="s">
        <v>175</v>
      </c>
      <c r="C118" s="130">
        <f>SUM(C114:C117)</f>
        <v>1</v>
      </c>
      <c r="D118" s="131">
        <f>SUM(D114:D117)</f>
        <v>1</v>
      </c>
      <c r="E118" s="132">
        <f>SUM(E114:E117)</f>
        <v>1</v>
      </c>
      <c r="F118" s="133">
        <v>1</v>
      </c>
      <c r="G118" s="133">
        <v>1</v>
      </c>
      <c r="H118" s="238" t="s">
        <v>236</v>
      </c>
      <c r="I118" s="238" t="s">
        <v>236</v>
      </c>
      <c r="J118" s="238" t="s">
        <v>236</v>
      </c>
      <c r="K118" s="237" t="s">
        <v>236</v>
      </c>
      <c r="N118" s="180"/>
      <c r="O118" s="178"/>
      <c r="P118" s="178"/>
      <c r="Q118" s="178"/>
      <c r="R118" s="178"/>
      <c r="S118" s="178"/>
      <c r="T118" s="178"/>
      <c r="U118" s="178"/>
      <c r="V118" s="178"/>
      <c r="W118" s="178"/>
      <c r="X118" s="179"/>
    </row>
    <row r="119" spans="2:24" ht="13.5" thickBot="1" x14ac:dyDescent="0.25">
      <c r="B119" s="228" t="s">
        <v>176</v>
      </c>
      <c r="C119" s="229">
        <v>0</v>
      </c>
      <c r="D119" s="230">
        <v>0</v>
      </c>
      <c r="E119" s="231">
        <v>0</v>
      </c>
      <c r="F119" s="251" t="s">
        <v>236</v>
      </c>
      <c r="G119" s="251" t="s">
        <v>236</v>
      </c>
      <c r="H119" s="233" t="s">
        <v>171</v>
      </c>
      <c r="I119" s="247" t="s">
        <v>236</v>
      </c>
      <c r="J119" s="247" t="s">
        <v>236</v>
      </c>
      <c r="K119" s="248" t="s">
        <v>236</v>
      </c>
      <c r="L119" s="129">
        <v>0.06</v>
      </c>
      <c r="N119" s="181"/>
      <c r="O119" s="182"/>
      <c r="P119" s="182"/>
      <c r="Q119" s="182"/>
      <c r="R119" s="182"/>
      <c r="S119" s="182"/>
      <c r="T119" s="182"/>
      <c r="U119" s="182"/>
      <c r="V119" s="182"/>
      <c r="W119" s="182"/>
      <c r="X119" s="183"/>
    </row>
    <row r="120" spans="2:24" ht="28.5" x14ac:dyDescent="0.2">
      <c r="B120" s="55" t="s">
        <v>228</v>
      </c>
      <c r="C120" s="149">
        <v>1.5E-3</v>
      </c>
      <c r="D120" s="149">
        <v>1.5E-3</v>
      </c>
      <c r="E120" s="149">
        <v>1.5E-3</v>
      </c>
    </row>
    <row r="121" spans="2:24" ht="13.5" thickBot="1" x14ac:dyDescent="0.25"/>
    <row r="122" spans="2:24" ht="13.5" thickBot="1" x14ac:dyDescent="0.25">
      <c r="B122" s="122" t="s">
        <v>215</v>
      </c>
      <c r="C122" s="171" t="s">
        <v>227</v>
      </c>
      <c r="D122" s="172"/>
      <c r="E122" s="173"/>
    </row>
    <row r="123" spans="2:24" ht="13.5" thickBot="1" x14ac:dyDescent="0.25">
      <c r="B123" s="222" t="s">
        <v>161</v>
      </c>
      <c r="C123" s="223" t="s">
        <v>216</v>
      </c>
      <c r="D123" s="224" t="s">
        <v>217</v>
      </c>
      <c r="E123" s="225" t="s">
        <v>218</v>
      </c>
      <c r="F123" s="223" t="s">
        <v>165</v>
      </c>
      <c r="G123" s="223" t="s">
        <v>234</v>
      </c>
      <c r="H123" s="226" t="s">
        <v>166</v>
      </c>
      <c r="I123" s="224" t="s">
        <v>167</v>
      </c>
      <c r="J123" s="236" t="s">
        <v>236</v>
      </c>
      <c r="K123" s="227" t="s">
        <v>168</v>
      </c>
      <c r="N123" s="174" t="s">
        <v>169</v>
      </c>
      <c r="O123" s="175"/>
      <c r="P123" s="175"/>
      <c r="Q123" s="175"/>
      <c r="R123" s="175"/>
      <c r="S123" s="175"/>
      <c r="T123" s="175"/>
      <c r="U123" s="175"/>
      <c r="V123" s="175"/>
      <c r="W123" s="175"/>
      <c r="X123" s="176"/>
    </row>
    <row r="124" spans="2:24" ht="25.5" x14ac:dyDescent="0.2">
      <c r="B124" s="218" t="s">
        <v>170</v>
      </c>
      <c r="C124" s="123">
        <v>0</v>
      </c>
      <c r="D124" s="124">
        <v>0</v>
      </c>
      <c r="E124" s="125">
        <v>0</v>
      </c>
      <c r="F124" s="249" t="s">
        <v>236</v>
      </c>
      <c r="G124" s="249" t="s">
        <v>236</v>
      </c>
      <c r="H124" s="127" t="s">
        <v>171</v>
      </c>
      <c r="I124" s="238" t="s">
        <v>236</v>
      </c>
      <c r="J124" s="238" t="s">
        <v>236</v>
      </c>
      <c r="K124" s="250" t="s">
        <v>236</v>
      </c>
      <c r="L124" s="129">
        <v>0.06</v>
      </c>
      <c r="N124" s="184" t="s">
        <v>44</v>
      </c>
      <c r="O124" s="185"/>
      <c r="P124" s="185"/>
      <c r="Q124" s="185"/>
      <c r="R124" s="185"/>
      <c r="S124" s="185"/>
      <c r="T124" s="185"/>
      <c r="U124" s="185"/>
      <c r="V124" s="185"/>
      <c r="W124" s="185"/>
      <c r="X124" s="186"/>
    </row>
    <row r="125" spans="2:24" ht="25.5" x14ac:dyDescent="0.2">
      <c r="B125" s="219" t="s">
        <v>172</v>
      </c>
      <c r="C125" s="123">
        <v>0.97409999999999997</v>
      </c>
      <c r="D125" s="124">
        <v>0.91890000000000005</v>
      </c>
      <c r="E125" s="125">
        <v>0.97709999999999997</v>
      </c>
      <c r="F125" s="126">
        <v>0.95</v>
      </c>
      <c r="G125" s="126">
        <v>0.95</v>
      </c>
      <c r="H125" s="127" t="s">
        <v>173</v>
      </c>
      <c r="I125" s="128">
        <f>F125+5%</f>
        <v>1</v>
      </c>
      <c r="J125" s="128">
        <f>F125-5%</f>
        <v>0.89999999999999991</v>
      </c>
      <c r="K125" s="220" t="s">
        <v>28</v>
      </c>
      <c r="L125" s="129">
        <v>0.05</v>
      </c>
      <c r="N125" s="180"/>
      <c r="O125" s="178"/>
      <c r="P125" s="178"/>
      <c r="Q125" s="178"/>
      <c r="R125" s="178"/>
      <c r="S125" s="178"/>
      <c r="T125" s="178"/>
      <c r="U125" s="178"/>
      <c r="V125" s="178"/>
      <c r="W125" s="178"/>
      <c r="X125" s="179"/>
    </row>
    <row r="126" spans="2:24" ht="25.5" x14ac:dyDescent="0.2">
      <c r="B126" s="218" t="s">
        <v>174</v>
      </c>
      <c r="C126" s="123">
        <v>0</v>
      </c>
      <c r="D126" s="124">
        <v>0</v>
      </c>
      <c r="E126" s="125">
        <v>0</v>
      </c>
      <c r="F126" s="249" t="s">
        <v>236</v>
      </c>
      <c r="G126" s="249" t="s">
        <v>236</v>
      </c>
      <c r="H126" s="127" t="s">
        <v>171</v>
      </c>
      <c r="I126" s="238" t="s">
        <v>236</v>
      </c>
      <c r="J126" s="238" t="s">
        <v>236</v>
      </c>
      <c r="K126" s="237" t="s">
        <v>236</v>
      </c>
      <c r="L126" s="129">
        <v>0.06</v>
      </c>
      <c r="N126" s="180"/>
      <c r="O126" s="178"/>
      <c r="P126" s="178"/>
      <c r="Q126" s="178"/>
      <c r="R126" s="178"/>
      <c r="S126" s="178"/>
      <c r="T126" s="178"/>
      <c r="U126" s="178"/>
      <c r="V126" s="178"/>
      <c r="W126" s="178"/>
      <c r="X126" s="179"/>
    </row>
    <row r="127" spans="2:24" x14ac:dyDescent="0.2">
      <c r="B127" s="219" t="s">
        <v>70</v>
      </c>
      <c r="C127" s="123">
        <v>2.5899999999999999E-2</v>
      </c>
      <c r="D127" s="124">
        <v>8.1100000000000005E-2</v>
      </c>
      <c r="E127" s="125">
        <v>2.29E-2</v>
      </c>
      <c r="F127" s="126">
        <v>0.05</v>
      </c>
      <c r="G127" s="126">
        <v>0.05</v>
      </c>
      <c r="H127" s="127" t="s">
        <v>173</v>
      </c>
      <c r="I127" s="145">
        <f>F127+5%</f>
        <v>0.1</v>
      </c>
      <c r="J127" s="145">
        <f>F127-5%</f>
        <v>0</v>
      </c>
      <c r="K127" s="221" t="s">
        <v>78</v>
      </c>
      <c r="L127" s="129">
        <v>0.05</v>
      </c>
      <c r="N127" s="180"/>
      <c r="O127" s="178"/>
      <c r="P127" s="178"/>
      <c r="Q127" s="178"/>
      <c r="R127" s="178"/>
      <c r="S127" s="178"/>
      <c r="T127" s="178"/>
      <c r="U127" s="178"/>
      <c r="V127" s="178"/>
      <c r="W127" s="178"/>
      <c r="X127" s="179"/>
    </row>
    <row r="128" spans="2:24" x14ac:dyDescent="0.2">
      <c r="B128" s="219" t="s">
        <v>175</v>
      </c>
      <c r="C128" s="130">
        <f>SUM(C124:C127)</f>
        <v>1</v>
      </c>
      <c r="D128" s="131">
        <f>SUM(D124:D127)</f>
        <v>1</v>
      </c>
      <c r="E128" s="132">
        <f>SUM(E124:E127)</f>
        <v>1</v>
      </c>
      <c r="F128" s="133">
        <v>1</v>
      </c>
      <c r="G128" s="133">
        <v>1</v>
      </c>
      <c r="H128" s="238" t="s">
        <v>236</v>
      </c>
      <c r="I128" s="238" t="s">
        <v>236</v>
      </c>
      <c r="J128" s="238" t="s">
        <v>236</v>
      </c>
      <c r="K128" s="237" t="s">
        <v>236</v>
      </c>
      <c r="N128" s="180"/>
      <c r="O128" s="178"/>
      <c r="P128" s="178"/>
      <c r="Q128" s="178"/>
      <c r="R128" s="178"/>
      <c r="S128" s="178"/>
      <c r="T128" s="178"/>
      <c r="U128" s="178"/>
      <c r="V128" s="178"/>
      <c r="W128" s="178"/>
      <c r="X128" s="179"/>
    </row>
    <row r="129" spans="2:24" ht="13.5" thickBot="1" x14ac:dyDescent="0.25">
      <c r="B129" s="228" t="s">
        <v>176</v>
      </c>
      <c r="C129" s="229">
        <v>0</v>
      </c>
      <c r="D129" s="230">
        <v>0</v>
      </c>
      <c r="E129" s="231">
        <v>0</v>
      </c>
      <c r="F129" s="251" t="s">
        <v>236</v>
      </c>
      <c r="G129" s="251" t="s">
        <v>236</v>
      </c>
      <c r="H129" s="233" t="s">
        <v>171</v>
      </c>
      <c r="I129" s="247" t="s">
        <v>236</v>
      </c>
      <c r="J129" s="247" t="s">
        <v>236</v>
      </c>
      <c r="K129" s="248" t="s">
        <v>236</v>
      </c>
      <c r="L129" s="129">
        <v>0.06</v>
      </c>
      <c r="N129" s="181"/>
      <c r="O129" s="182"/>
      <c r="P129" s="182"/>
      <c r="Q129" s="182"/>
      <c r="R129" s="182"/>
      <c r="S129" s="182"/>
      <c r="T129" s="182"/>
      <c r="U129" s="182"/>
      <c r="V129" s="182"/>
      <c r="W129" s="182"/>
      <c r="X129" s="183"/>
    </row>
    <row r="130" spans="2:24" ht="28.5" x14ac:dyDescent="0.2">
      <c r="B130" s="55" t="s">
        <v>228</v>
      </c>
      <c r="C130" s="149">
        <v>1.5E-3</v>
      </c>
      <c r="D130" s="149">
        <v>1.5E-3</v>
      </c>
      <c r="E130" s="149">
        <v>1.5E-3</v>
      </c>
    </row>
    <row r="131" spans="2:24" ht="13.5" thickBot="1" x14ac:dyDescent="0.25"/>
    <row r="132" spans="2:24" ht="13.5" thickBot="1" x14ac:dyDescent="0.25">
      <c r="B132" s="122" t="s">
        <v>219</v>
      </c>
      <c r="C132" s="171" t="s">
        <v>227</v>
      </c>
      <c r="D132" s="172"/>
      <c r="E132" s="173"/>
    </row>
    <row r="133" spans="2:24" ht="13.5" thickBot="1" x14ac:dyDescent="0.25">
      <c r="B133" s="222" t="s">
        <v>161</v>
      </c>
      <c r="C133" s="223" t="s">
        <v>216</v>
      </c>
      <c r="D133" s="224" t="s">
        <v>217</v>
      </c>
      <c r="E133" s="225" t="s">
        <v>218</v>
      </c>
      <c r="F133" s="223" t="s">
        <v>165</v>
      </c>
      <c r="G133" s="223" t="s">
        <v>234</v>
      </c>
      <c r="H133" s="226" t="s">
        <v>166</v>
      </c>
      <c r="I133" s="224" t="s">
        <v>167</v>
      </c>
      <c r="J133" s="236" t="s">
        <v>236</v>
      </c>
      <c r="K133" s="227" t="s">
        <v>168</v>
      </c>
      <c r="N133" s="174" t="s">
        <v>169</v>
      </c>
      <c r="O133" s="175"/>
      <c r="P133" s="175"/>
      <c r="Q133" s="175"/>
      <c r="R133" s="175"/>
      <c r="S133" s="175"/>
      <c r="T133" s="175"/>
      <c r="U133" s="175"/>
      <c r="V133" s="175"/>
      <c r="W133" s="175"/>
      <c r="X133" s="176"/>
    </row>
    <row r="134" spans="2:24" ht="25.5" x14ac:dyDescent="0.2">
      <c r="B134" s="218" t="s">
        <v>170</v>
      </c>
      <c r="C134" s="252" t="s">
        <v>236</v>
      </c>
      <c r="D134" s="253" t="s">
        <v>236</v>
      </c>
      <c r="E134" s="254" t="s">
        <v>236</v>
      </c>
      <c r="F134" s="249" t="s">
        <v>236</v>
      </c>
      <c r="G134" s="249" t="s">
        <v>236</v>
      </c>
      <c r="H134" s="127" t="s">
        <v>171</v>
      </c>
      <c r="I134" s="238" t="s">
        <v>236</v>
      </c>
      <c r="J134" s="238" t="s">
        <v>236</v>
      </c>
      <c r="K134" s="250" t="s">
        <v>236</v>
      </c>
      <c r="L134" s="129">
        <v>0.06</v>
      </c>
      <c r="N134" s="184" t="s">
        <v>39</v>
      </c>
      <c r="O134" s="185"/>
      <c r="P134" s="185"/>
      <c r="Q134" s="185"/>
      <c r="R134" s="185"/>
      <c r="S134" s="185"/>
      <c r="T134" s="185"/>
      <c r="U134" s="185"/>
      <c r="V134" s="185"/>
      <c r="W134" s="185"/>
      <c r="X134" s="186"/>
    </row>
    <row r="135" spans="2:24" x14ac:dyDescent="0.2">
      <c r="B135" s="219" t="s">
        <v>172</v>
      </c>
      <c r="C135" s="252" t="s">
        <v>236</v>
      </c>
      <c r="D135" s="253" t="s">
        <v>236</v>
      </c>
      <c r="E135" s="254" t="s">
        <v>236</v>
      </c>
      <c r="F135" s="249" t="s">
        <v>236</v>
      </c>
      <c r="G135" s="249" t="s">
        <v>236</v>
      </c>
      <c r="H135" s="127" t="s">
        <v>173</v>
      </c>
      <c r="I135" s="238" t="s">
        <v>236</v>
      </c>
      <c r="J135" s="238" t="s">
        <v>236</v>
      </c>
      <c r="K135" s="250" t="s">
        <v>236</v>
      </c>
      <c r="L135" s="129">
        <v>0.05</v>
      </c>
      <c r="N135" s="180"/>
      <c r="O135" s="178"/>
      <c r="P135" s="178"/>
      <c r="Q135" s="178"/>
      <c r="R135" s="178"/>
      <c r="S135" s="178"/>
      <c r="T135" s="178"/>
      <c r="U135" s="178"/>
      <c r="V135" s="178"/>
      <c r="W135" s="178"/>
      <c r="X135" s="179"/>
    </row>
    <row r="136" spans="2:24" ht="25.5" x14ac:dyDescent="0.2">
      <c r="B136" s="218" t="s">
        <v>174</v>
      </c>
      <c r="C136" s="252" t="s">
        <v>236</v>
      </c>
      <c r="D136" s="253" t="s">
        <v>236</v>
      </c>
      <c r="E136" s="254" t="s">
        <v>236</v>
      </c>
      <c r="F136" s="249" t="s">
        <v>236</v>
      </c>
      <c r="G136" s="249" t="s">
        <v>236</v>
      </c>
      <c r="H136" s="127" t="s">
        <v>171</v>
      </c>
      <c r="I136" s="238" t="s">
        <v>236</v>
      </c>
      <c r="J136" s="238" t="s">
        <v>236</v>
      </c>
      <c r="K136" s="237" t="s">
        <v>236</v>
      </c>
      <c r="L136" s="129">
        <v>0.06</v>
      </c>
      <c r="N136" s="180"/>
      <c r="O136" s="178"/>
      <c r="P136" s="178"/>
      <c r="Q136" s="178"/>
      <c r="R136" s="178"/>
      <c r="S136" s="178"/>
      <c r="T136" s="178"/>
      <c r="U136" s="178"/>
      <c r="V136" s="178"/>
      <c r="W136" s="178"/>
      <c r="X136" s="179"/>
    </row>
    <row r="137" spans="2:24" x14ac:dyDescent="0.2">
      <c r="B137" s="219" t="s">
        <v>70</v>
      </c>
      <c r="C137" s="123">
        <v>1</v>
      </c>
      <c r="D137" s="124">
        <v>1</v>
      </c>
      <c r="E137" s="125">
        <v>1</v>
      </c>
      <c r="F137" s="126">
        <v>0.95</v>
      </c>
      <c r="G137" s="126">
        <v>0.95</v>
      </c>
      <c r="H137" s="127" t="s">
        <v>173</v>
      </c>
      <c r="I137" s="145">
        <f>F137+5%</f>
        <v>1</v>
      </c>
      <c r="J137" s="145">
        <f>F137-5%</f>
        <v>0.89999999999999991</v>
      </c>
      <c r="K137" s="221" t="s">
        <v>78</v>
      </c>
      <c r="L137" s="129">
        <v>0.05</v>
      </c>
      <c r="N137" s="180"/>
      <c r="O137" s="178"/>
      <c r="P137" s="178"/>
      <c r="Q137" s="178"/>
      <c r="R137" s="178"/>
      <c r="S137" s="178"/>
      <c r="T137" s="178"/>
      <c r="U137" s="178"/>
      <c r="V137" s="178"/>
      <c r="W137" s="178"/>
      <c r="X137" s="179"/>
    </row>
    <row r="138" spans="2:24" x14ac:dyDescent="0.2">
      <c r="B138" s="219" t="s">
        <v>175</v>
      </c>
      <c r="C138" s="130">
        <f>SUM(C134:C137)</f>
        <v>1</v>
      </c>
      <c r="D138" s="131">
        <f>SUM(D134:D137)</f>
        <v>1</v>
      </c>
      <c r="E138" s="132">
        <f>SUM(E134:E137)</f>
        <v>1</v>
      </c>
      <c r="F138" s="133">
        <f>SUM(F129:F137)</f>
        <v>0.95</v>
      </c>
      <c r="G138" s="133">
        <f>SUM(G129:G137)</f>
        <v>0.95</v>
      </c>
      <c r="H138" s="238" t="s">
        <v>236</v>
      </c>
      <c r="I138" s="238" t="s">
        <v>236</v>
      </c>
      <c r="J138" s="238" t="s">
        <v>236</v>
      </c>
      <c r="K138" s="237" t="s">
        <v>236</v>
      </c>
      <c r="N138" s="180"/>
      <c r="O138" s="178"/>
      <c r="P138" s="178"/>
      <c r="Q138" s="178"/>
      <c r="R138" s="178"/>
      <c r="S138" s="178"/>
      <c r="T138" s="178"/>
      <c r="U138" s="178"/>
      <c r="V138" s="178"/>
      <c r="W138" s="178"/>
      <c r="X138" s="179"/>
    </row>
    <row r="139" spans="2:24" ht="13.5" thickBot="1" x14ac:dyDescent="0.25">
      <c r="B139" s="228" t="s">
        <v>176</v>
      </c>
      <c r="C139" s="255" t="s">
        <v>236</v>
      </c>
      <c r="D139" s="256" t="s">
        <v>236</v>
      </c>
      <c r="E139" s="257" t="s">
        <v>236</v>
      </c>
      <c r="F139" s="251" t="s">
        <v>236</v>
      </c>
      <c r="G139" s="251" t="s">
        <v>236</v>
      </c>
      <c r="H139" s="233" t="s">
        <v>171</v>
      </c>
      <c r="I139" s="247" t="s">
        <v>236</v>
      </c>
      <c r="J139" s="247" t="s">
        <v>236</v>
      </c>
      <c r="K139" s="248" t="s">
        <v>236</v>
      </c>
      <c r="L139" s="129">
        <v>0.06</v>
      </c>
      <c r="N139" s="181"/>
      <c r="O139" s="182"/>
      <c r="P139" s="182"/>
      <c r="Q139" s="182"/>
      <c r="R139" s="182"/>
      <c r="S139" s="182"/>
      <c r="T139" s="182"/>
      <c r="U139" s="182"/>
      <c r="V139" s="182"/>
      <c r="W139" s="182"/>
      <c r="X139" s="183"/>
    </row>
    <row r="140" spans="2:24" ht="28.5" x14ac:dyDescent="0.2">
      <c r="B140" s="55" t="s">
        <v>228</v>
      </c>
      <c r="C140" s="149">
        <v>1E-3</v>
      </c>
      <c r="D140" s="149">
        <v>1E-3</v>
      </c>
      <c r="E140" s="149">
        <v>1E-3</v>
      </c>
    </row>
    <row r="141" spans="2:24" ht="13.5" thickBot="1" x14ac:dyDescent="0.25"/>
    <row r="142" spans="2:24" ht="13.5" thickBot="1" x14ac:dyDescent="0.25">
      <c r="B142" s="122" t="s">
        <v>220</v>
      </c>
      <c r="C142" s="171" t="s">
        <v>227</v>
      </c>
      <c r="D142" s="172"/>
      <c r="E142" s="173"/>
    </row>
    <row r="143" spans="2:24" ht="26.25" customHeight="1" thickBot="1" x14ac:dyDescent="0.25">
      <c r="B143" s="222" t="s">
        <v>161</v>
      </c>
      <c r="C143" s="223" t="s">
        <v>220</v>
      </c>
      <c r="D143" s="236" t="s">
        <v>236</v>
      </c>
      <c r="E143" s="240" t="s">
        <v>237</v>
      </c>
      <c r="F143" s="223" t="s">
        <v>165</v>
      </c>
      <c r="G143" s="223" t="s">
        <v>231</v>
      </c>
      <c r="H143" s="226" t="s">
        <v>166</v>
      </c>
      <c r="I143" s="258" t="s">
        <v>167</v>
      </c>
      <c r="J143" s="259" t="s">
        <v>238</v>
      </c>
      <c r="K143" s="227" t="s">
        <v>168</v>
      </c>
      <c r="N143" s="174" t="s">
        <v>169</v>
      </c>
      <c r="O143" s="175"/>
      <c r="P143" s="175"/>
      <c r="Q143" s="175"/>
      <c r="R143" s="175"/>
      <c r="S143" s="175"/>
      <c r="T143" s="175"/>
      <c r="U143" s="175"/>
      <c r="V143" s="175"/>
      <c r="W143" s="175"/>
      <c r="X143" s="176"/>
    </row>
    <row r="144" spans="2:24" ht="25.5" customHeight="1" x14ac:dyDescent="0.2">
      <c r="B144" s="218" t="s">
        <v>170</v>
      </c>
      <c r="C144" s="123">
        <v>0.80530000000000002</v>
      </c>
      <c r="D144" s="241" t="s">
        <v>236</v>
      </c>
      <c r="E144" s="242" t="s">
        <v>236</v>
      </c>
      <c r="F144" s="126">
        <v>0.81</v>
      </c>
      <c r="G144" s="126">
        <v>0.95</v>
      </c>
      <c r="H144" s="127" t="s">
        <v>171</v>
      </c>
      <c r="I144" s="128">
        <f>F144+6%</f>
        <v>0.87000000000000011</v>
      </c>
      <c r="J144" s="128">
        <f>F144-6%</f>
        <v>0.75</v>
      </c>
      <c r="K144" s="220" t="s">
        <v>130</v>
      </c>
      <c r="L144" s="129">
        <v>0.06</v>
      </c>
      <c r="N144" s="184" t="s">
        <v>129</v>
      </c>
      <c r="O144" s="192"/>
      <c r="P144" s="192"/>
      <c r="Q144" s="192"/>
      <c r="R144" s="192"/>
      <c r="S144" s="192"/>
      <c r="T144" s="192"/>
      <c r="U144" s="192"/>
      <c r="V144" s="192"/>
      <c r="W144" s="192"/>
      <c r="X144" s="193"/>
    </row>
    <row r="145" spans="2:24" ht="14.25" customHeight="1" x14ac:dyDescent="0.2">
      <c r="B145" s="219" t="s">
        <v>172</v>
      </c>
      <c r="C145" s="123">
        <v>0.20880000000000001</v>
      </c>
      <c r="D145" s="241" t="s">
        <v>236</v>
      </c>
      <c r="E145" s="242" t="s">
        <v>236</v>
      </c>
      <c r="F145" s="126">
        <v>0.2</v>
      </c>
      <c r="G145" s="126">
        <v>0.3</v>
      </c>
      <c r="H145" s="127" t="s">
        <v>173</v>
      </c>
      <c r="I145" s="128">
        <f>F145+5%</f>
        <v>0.25</v>
      </c>
      <c r="J145" s="128">
        <f>F145-5%</f>
        <v>0.15000000000000002</v>
      </c>
      <c r="K145" s="221" t="s">
        <v>73</v>
      </c>
      <c r="L145" s="129">
        <v>0.05</v>
      </c>
      <c r="N145" s="177"/>
      <c r="O145" s="187"/>
      <c r="P145" s="187"/>
      <c r="Q145" s="187"/>
      <c r="R145" s="187"/>
      <c r="S145" s="187"/>
      <c r="T145" s="187"/>
      <c r="U145" s="187"/>
      <c r="V145" s="187"/>
      <c r="W145" s="187"/>
      <c r="X145" s="188"/>
    </row>
    <row r="146" spans="2:24" ht="25.5" x14ac:dyDescent="0.2">
      <c r="B146" s="218" t="s">
        <v>174</v>
      </c>
      <c r="C146" s="123">
        <v>0.14729999999999999</v>
      </c>
      <c r="D146" s="241" t="s">
        <v>236</v>
      </c>
      <c r="E146" s="242" t="s">
        <v>236</v>
      </c>
      <c r="F146" s="126">
        <v>0.15</v>
      </c>
      <c r="G146" s="126">
        <v>0.06</v>
      </c>
      <c r="H146" s="127" t="s">
        <v>171</v>
      </c>
      <c r="I146" s="128">
        <f t="shared" ref="I146" si="37">F146+6%</f>
        <v>0.21</v>
      </c>
      <c r="J146" s="128">
        <f t="shared" ref="J146" si="38">F146-6%</f>
        <v>0.09</v>
      </c>
      <c r="K146" s="221" t="s">
        <v>74</v>
      </c>
      <c r="L146" s="129">
        <v>0.06</v>
      </c>
      <c r="N146" s="177"/>
      <c r="O146" s="187"/>
      <c r="P146" s="187"/>
      <c r="Q146" s="187"/>
      <c r="R146" s="187"/>
      <c r="S146" s="187"/>
      <c r="T146" s="187"/>
      <c r="U146" s="187"/>
      <c r="V146" s="187"/>
      <c r="W146" s="187"/>
      <c r="X146" s="188"/>
    </row>
    <row r="147" spans="2:24" ht="25.5" x14ac:dyDescent="0.2">
      <c r="B147" s="218" t="s">
        <v>67</v>
      </c>
      <c r="C147" s="123">
        <v>0</v>
      </c>
      <c r="D147" s="241" t="s">
        <v>236</v>
      </c>
      <c r="E147" s="242" t="s">
        <v>236</v>
      </c>
      <c r="F147" s="126">
        <v>0.05</v>
      </c>
      <c r="G147" s="126">
        <v>0.05</v>
      </c>
      <c r="H147" s="127" t="s">
        <v>173</v>
      </c>
      <c r="I147" s="128">
        <f t="shared" ref="I147:I148" si="39">F147+5%</f>
        <v>0.1</v>
      </c>
      <c r="J147" s="128">
        <f t="shared" ref="J147:J148" si="40">F147-5%</f>
        <v>0</v>
      </c>
      <c r="K147" s="220" t="s">
        <v>76</v>
      </c>
      <c r="L147" s="129"/>
      <c r="N147" s="177"/>
      <c r="O147" s="187"/>
      <c r="P147" s="187"/>
      <c r="Q147" s="187"/>
      <c r="R147" s="187"/>
      <c r="S147" s="187"/>
      <c r="T147" s="187"/>
      <c r="U147" s="187"/>
      <c r="V147" s="187"/>
      <c r="W147" s="187"/>
      <c r="X147" s="188"/>
    </row>
    <row r="148" spans="2:24" ht="14.25" customHeight="1" x14ac:dyDescent="0.2">
      <c r="B148" s="218" t="s">
        <v>68</v>
      </c>
      <c r="C148" s="123">
        <v>0</v>
      </c>
      <c r="D148" s="241" t="s">
        <v>236</v>
      </c>
      <c r="E148" s="242" t="s">
        <v>236</v>
      </c>
      <c r="F148" s="126">
        <v>0.05</v>
      </c>
      <c r="G148" s="126">
        <v>0.05</v>
      </c>
      <c r="H148" s="127" t="s">
        <v>173</v>
      </c>
      <c r="I148" s="128">
        <f t="shared" si="39"/>
        <v>0.1</v>
      </c>
      <c r="J148" s="128">
        <f t="shared" si="40"/>
        <v>0</v>
      </c>
      <c r="K148" s="221" t="s">
        <v>77</v>
      </c>
      <c r="L148" s="129"/>
      <c r="N148" s="177"/>
      <c r="O148" s="187"/>
      <c r="P148" s="187"/>
      <c r="Q148" s="187"/>
      <c r="R148" s="187"/>
      <c r="S148" s="187"/>
      <c r="T148" s="187"/>
      <c r="U148" s="187"/>
      <c r="V148" s="187"/>
      <c r="W148" s="187"/>
      <c r="X148" s="188"/>
    </row>
    <row r="149" spans="2:24" ht="14.25" customHeight="1" x14ac:dyDescent="0.2">
      <c r="B149" s="219" t="s">
        <v>69</v>
      </c>
      <c r="C149" s="123">
        <v>0</v>
      </c>
      <c r="D149" s="241" t="s">
        <v>236</v>
      </c>
      <c r="E149" s="242" t="s">
        <v>236</v>
      </c>
      <c r="F149" s="126">
        <v>0.05</v>
      </c>
      <c r="G149" s="126">
        <v>0.05</v>
      </c>
      <c r="H149" s="127" t="s">
        <v>173</v>
      </c>
      <c r="I149" s="128">
        <f>F149+5%</f>
        <v>0.1</v>
      </c>
      <c r="J149" s="128">
        <f>F149-5%</f>
        <v>0</v>
      </c>
      <c r="K149" s="221" t="s">
        <v>78</v>
      </c>
      <c r="L149" s="129"/>
      <c r="N149" s="177"/>
      <c r="O149" s="187"/>
      <c r="P149" s="187"/>
      <c r="Q149" s="187"/>
      <c r="R149" s="187"/>
      <c r="S149" s="187"/>
      <c r="T149" s="187"/>
      <c r="U149" s="187"/>
      <c r="V149" s="187"/>
      <c r="W149" s="187"/>
      <c r="X149" s="188"/>
    </row>
    <row r="150" spans="2:24" ht="14.25" customHeight="1" x14ac:dyDescent="0.2">
      <c r="B150" s="219" t="s">
        <v>107</v>
      </c>
      <c r="C150" s="123">
        <v>0</v>
      </c>
      <c r="D150" s="241" t="s">
        <v>236</v>
      </c>
      <c r="E150" s="242" t="s">
        <v>236</v>
      </c>
      <c r="F150" s="126">
        <v>0.05</v>
      </c>
      <c r="G150" s="126">
        <v>0.05</v>
      </c>
      <c r="H150" s="127" t="s">
        <v>173</v>
      </c>
      <c r="I150" s="128">
        <f>F150+5%</f>
        <v>0.1</v>
      </c>
      <c r="J150" s="128">
        <f>F150-5%</f>
        <v>0</v>
      </c>
      <c r="K150" s="221" t="s">
        <v>78</v>
      </c>
      <c r="L150" s="129">
        <v>0.05</v>
      </c>
      <c r="N150" s="177"/>
      <c r="O150" s="187"/>
      <c r="P150" s="187"/>
      <c r="Q150" s="187"/>
      <c r="R150" s="187"/>
      <c r="S150" s="187"/>
      <c r="T150" s="187"/>
      <c r="U150" s="187"/>
      <c r="V150" s="187"/>
      <c r="W150" s="187"/>
      <c r="X150" s="188"/>
    </row>
    <row r="151" spans="2:24" ht="14.25" customHeight="1" x14ac:dyDescent="0.2">
      <c r="B151" s="219" t="s">
        <v>70</v>
      </c>
      <c r="C151" s="123">
        <v>5.3499999999999999E-2</v>
      </c>
      <c r="D151" s="241" t="s">
        <v>236</v>
      </c>
      <c r="E151" s="242" t="s">
        <v>236</v>
      </c>
      <c r="F151" s="126">
        <v>0.05</v>
      </c>
      <c r="G151" s="126">
        <v>0.12</v>
      </c>
      <c r="H151" s="127" t="s">
        <v>173</v>
      </c>
      <c r="I151" s="128">
        <f>F151+5%</f>
        <v>0.1</v>
      </c>
      <c r="J151" s="128">
        <f>F151-5%</f>
        <v>0</v>
      </c>
      <c r="K151" s="221" t="s">
        <v>78</v>
      </c>
      <c r="L151" s="129"/>
      <c r="N151" s="177"/>
      <c r="O151" s="187"/>
      <c r="P151" s="187"/>
      <c r="Q151" s="187"/>
      <c r="R151" s="187"/>
      <c r="S151" s="187"/>
      <c r="T151" s="187"/>
      <c r="U151" s="187"/>
      <c r="V151" s="187"/>
      <c r="W151" s="187"/>
      <c r="X151" s="188"/>
    </row>
    <row r="152" spans="2:24" ht="14.25" customHeight="1" x14ac:dyDescent="0.2">
      <c r="B152" s="219" t="s">
        <v>71</v>
      </c>
      <c r="C152" s="123">
        <v>0</v>
      </c>
      <c r="D152" s="241" t="s">
        <v>236</v>
      </c>
      <c r="E152" s="242" t="s">
        <v>236</v>
      </c>
      <c r="F152" s="126">
        <v>0.05</v>
      </c>
      <c r="G152" s="126">
        <v>0.05</v>
      </c>
      <c r="H152" s="127" t="s">
        <v>173</v>
      </c>
      <c r="I152" s="128">
        <f t="shared" ref="I152" si="41">F152+5%</f>
        <v>0.1</v>
      </c>
      <c r="J152" s="128">
        <f t="shared" ref="J152" si="42">F152-5%</f>
        <v>0</v>
      </c>
      <c r="K152" s="237" t="s">
        <v>236</v>
      </c>
      <c r="N152" s="177"/>
      <c r="O152" s="187"/>
      <c r="P152" s="187"/>
      <c r="Q152" s="187"/>
      <c r="R152" s="187"/>
      <c r="S152" s="187"/>
      <c r="T152" s="187"/>
      <c r="U152" s="187"/>
      <c r="V152" s="187"/>
      <c r="W152" s="187"/>
      <c r="X152" s="188"/>
    </row>
    <row r="153" spans="2:24" ht="14.25" customHeight="1" x14ac:dyDescent="0.2">
      <c r="B153" s="219" t="s">
        <v>175</v>
      </c>
      <c r="C153" s="130">
        <f>SUM(C144:C152)</f>
        <v>1.2149000000000001</v>
      </c>
      <c r="D153" s="243" t="s">
        <v>236</v>
      </c>
      <c r="E153" s="244" t="s">
        <v>236</v>
      </c>
      <c r="F153" s="133">
        <f>SUM(F144:F152)</f>
        <v>1.4600000000000002</v>
      </c>
      <c r="G153" s="133">
        <f>SUM(G144:G152)</f>
        <v>1.6800000000000004</v>
      </c>
      <c r="H153" s="238" t="s">
        <v>236</v>
      </c>
      <c r="I153" s="238" t="s">
        <v>236</v>
      </c>
      <c r="J153" s="238" t="s">
        <v>236</v>
      </c>
      <c r="K153" s="237" t="s">
        <v>236</v>
      </c>
      <c r="L153" s="129">
        <v>0.06</v>
      </c>
      <c r="N153" s="177"/>
      <c r="O153" s="187"/>
      <c r="P153" s="187"/>
      <c r="Q153" s="187"/>
      <c r="R153" s="187"/>
      <c r="S153" s="187"/>
      <c r="T153" s="187"/>
      <c r="U153" s="187"/>
      <c r="V153" s="187"/>
      <c r="W153" s="187"/>
      <c r="X153" s="188"/>
    </row>
    <row r="154" spans="2:24" ht="15" customHeight="1" thickBot="1" x14ac:dyDescent="0.25">
      <c r="B154" s="228" t="s">
        <v>176</v>
      </c>
      <c r="C154" s="229">
        <v>0.29449999999999998</v>
      </c>
      <c r="D154" s="245" t="s">
        <v>236</v>
      </c>
      <c r="E154" s="246" t="s">
        <v>236</v>
      </c>
      <c r="F154" s="232">
        <v>0.3</v>
      </c>
      <c r="G154" s="232">
        <v>0.3</v>
      </c>
      <c r="H154" s="233" t="s">
        <v>171</v>
      </c>
      <c r="I154" s="234">
        <f t="shared" ref="I154" si="43">F154+6%</f>
        <v>0.36</v>
      </c>
      <c r="J154" s="234">
        <f t="shared" ref="J154" si="44">F154-6%</f>
        <v>0.24</v>
      </c>
      <c r="K154" s="235" t="s">
        <v>79</v>
      </c>
      <c r="N154" s="189"/>
      <c r="O154" s="190"/>
      <c r="P154" s="190"/>
      <c r="Q154" s="190"/>
      <c r="R154" s="190"/>
      <c r="S154" s="190"/>
      <c r="T154" s="190"/>
      <c r="U154" s="190"/>
      <c r="V154" s="190"/>
      <c r="W154" s="190"/>
      <c r="X154" s="191"/>
    </row>
    <row r="155" spans="2:24" ht="28.5" x14ac:dyDescent="0.2">
      <c r="B155" s="55" t="s">
        <v>228</v>
      </c>
      <c r="C155" s="149">
        <v>2E-3</v>
      </c>
    </row>
    <row r="156" spans="2:24" ht="13.5" thickBot="1" x14ac:dyDescent="0.25"/>
    <row r="157" spans="2:24" ht="13.5" thickBot="1" x14ac:dyDescent="0.25">
      <c r="B157" s="122" t="s">
        <v>221</v>
      </c>
      <c r="C157" s="171" t="s">
        <v>227</v>
      </c>
      <c r="D157" s="172"/>
      <c r="E157" s="173"/>
    </row>
    <row r="158" spans="2:24" ht="13.5" thickBot="1" x14ac:dyDescent="0.25">
      <c r="B158" s="222" t="s">
        <v>161</v>
      </c>
      <c r="C158" s="223" t="s">
        <v>221</v>
      </c>
      <c r="D158" s="236" t="s">
        <v>236</v>
      </c>
      <c r="E158" s="240" t="s">
        <v>237</v>
      </c>
      <c r="F158" s="223" t="s">
        <v>165</v>
      </c>
      <c r="G158" s="223" t="s">
        <v>235</v>
      </c>
      <c r="H158" s="226" t="s">
        <v>166</v>
      </c>
      <c r="I158" s="224" t="s">
        <v>167</v>
      </c>
      <c r="J158" s="236" t="s">
        <v>238</v>
      </c>
      <c r="K158" s="227" t="s">
        <v>168</v>
      </c>
      <c r="N158" s="174" t="s">
        <v>169</v>
      </c>
      <c r="O158" s="175"/>
      <c r="P158" s="175"/>
      <c r="Q158" s="175"/>
      <c r="R158" s="175"/>
      <c r="S158" s="175"/>
      <c r="T158" s="175"/>
      <c r="U158" s="175"/>
      <c r="V158" s="175"/>
      <c r="W158" s="175"/>
      <c r="X158" s="176"/>
    </row>
    <row r="159" spans="2:24" ht="25.5" x14ac:dyDescent="0.2">
      <c r="B159" s="218" t="s">
        <v>170</v>
      </c>
      <c r="C159" s="123">
        <v>0.8296</v>
      </c>
      <c r="D159" s="241" t="s">
        <v>236</v>
      </c>
      <c r="E159" s="242" t="s">
        <v>236</v>
      </c>
      <c r="F159" s="126">
        <v>0.8</v>
      </c>
      <c r="G159" s="126">
        <v>0.94</v>
      </c>
      <c r="H159" s="127" t="s">
        <v>171</v>
      </c>
      <c r="I159" s="128">
        <v>1</v>
      </c>
      <c r="J159" s="128">
        <v>0.88</v>
      </c>
      <c r="K159" s="220" t="s">
        <v>202</v>
      </c>
      <c r="L159" s="129">
        <v>0.06</v>
      </c>
      <c r="N159" s="184" t="s">
        <v>53</v>
      </c>
      <c r="O159" s="192"/>
      <c r="P159" s="192"/>
      <c r="Q159" s="192"/>
      <c r="R159" s="192"/>
      <c r="S159" s="192"/>
      <c r="T159" s="192"/>
      <c r="U159" s="192"/>
      <c r="V159" s="192"/>
      <c r="W159" s="192"/>
      <c r="X159" s="193"/>
    </row>
    <row r="160" spans="2:24" x14ac:dyDescent="0.2">
      <c r="B160" s="219" t="s">
        <v>172</v>
      </c>
      <c r="C160" s="123">
        <v>0.25159999999999999</v>
      </c>
      <c r="D160" s="241" t="s">
        <v>236</v>
      </c>
      <c r="E160" s="242" t="s">
        <v>236</v>
      </c>
      <c r="F160" s="126">
        <v>0.25</v>
      </c>
      <c r="G160" s="126">
        <v>0.25</v>
      </c>
      <c r="H160" s="127" t="s">
        <v>173</v>
      </c>
      <c r="I160" s="128">
        <f>F160+5%</f>
        <v>0.3</v>
      </c>
      <c r="J160" s="128">
        <f>F160-5%</f>
        <v>0.2</v>
      </c>
      <c r="K160" s="221" t="s">
        <v>73</v>
      </c>
      <c r="L160" s="129">
        <v>0.05</v>
      </c>
      <c r="N160" s="177"/>
      <c r="O160" s="187"/>
      <c r="P160" s="187"/>
      <c r="Q160" s="187"/>
      <c r="R160" s="187"/>
      <c r="S160" s="187"/>
      <c r="T160" s="187"/>
      <c r="U160" s="187"/>
      <c r="V160" s="187"/>
      <c r="W160" s="187"/>
      <c r="X160" s="188"/>
    </row>
    <row r="161" spans="2:24" ht="25.5" x14ac:dyDescent="0.2">
      <c r="B161" s="218" t="s">
        <v>174</v>
      </c>
      <c r="C161" s="123">
        <v>0.1404</v>
      </c>
      <c r="D161" s="241" t="s">
        <v>236</v>
      </c>
      <c r="E161" s="242" t="s">
        <v>236</v>
      </c>
      <c r="F161" s="126">
        <v>0.14000000000000001</v>
      </c>
      <c r="G161" s="126">
        <v>0.14000000000000001</v>
      </c>
      <c r="H161" s="127" t="s">
        <v>171</v>
      </c>
      <c r="I161" s="128">
        <f t="shared" ref="I161" si="45">F161+6%</f>
        <v>0.2</v>
      </c>
      <c r="J161" s="128">
        <f t="shared" ref="J161" si="46">F161-6%</f>
        <v>8.0000000000000016E-2</v>
      </c>
      <c r="K161" s="221" t="s">
        <v>74</v>
      </c>
      <c r="L161" s="129">
        <v>0.06</v>
      </c>
      <c r="N161" s="177"/>
      <c r="O161" s="187"/>
      <c r="P161" s="187"/>
      <c r="Q161" s="187"/>
      <c r="R161" s="187"/>
      <c r="S161" s="187"/>
      <c r="T161" s="187"/>
      <c r="U161" s="187"/>
      <c r="V161" s="187"/>
      <c r="W161" s="187"/>
      <c r="X161" s="188"/>
    </row>
    <row r="162" spans="2:24" x14ac:dyDescent="0.2">
      <c r="B162" s="219" t="s">
        <v>70</v>
      </c>
      <c r="C162" s="123">
        <v>0.1497</v>
      </c>
      <c r="D162" s="241" t="s">
        <v>236</v>
      </c>
      <c r="E162" s="242" t="s">
        <v>236</v>
      </c>
      <c r="F162" s="126">
        <v>0.15</v>
      </c>
      <c r="G162" s="126">
        <v>0.15</v>
      </c>
      <c r="H162" s="127" t="s">
        <v>173</v>
      </c>
      <c r="I162" s="145">
        <f>F162+5%</f>
        <v>0.2</v>
      </c>
      <c r="J162" s="145">
        <f>F162-5%</f>
        <v>9.9999999999999992E-2</v>
      </c>
      <c r="K162" s="221" t="s">
        <v>78</v>
      </c>
      <c r="L162" s="129">
        <v>0.05</v>
      </c>
      <c r="N162" s="177"/>
      <c r="O162" s="187"/>
      <c r="P162" s="187"/>
      <c r="Q162" s="187"/>
      <c r="R162" s="187"/>
      <c r="S162" s="187"/>
      <c r="T162" s="187"/>
      <c r="U162" s="187"/>
      <c r="V162" s="187"/>
      <c r="W162" s="187"/>
      <c r="X162" s="188"/>
    </row>
    <row r="163" spans="2:24" x14ac:dyDescent="0.2">
      <c r="B163" s="219" t="s">
        <v>175</v>
      </c>
      <c r="C163" s="130">
        <f>SUM(C159:C162)</f>
        <v>1.3713</v>
      </c>
      <c r="D163" s="243" t="s">
        <v>236</v>
      </c>
      <c r="E163" s="244" t="s">
        <v>236</v>
      </c>
      <c r="F163" s="133">
        <f>SUM(F159:F162)</f>
        <v>1.3399999999999999</v>
      </c>
      <c r="G163" s="133">
        <f>SUM(G159:G162)</f>
        <v>1.48</v>
      </c>
      <c r="H163" s="238" t="s">
        <v>236</v>
      </c>
      <c r="I163" s="238" t="s">
        <v>236</v>
      </c>
      <c r="J163" s="238" t="s">
        <v>236</v>
      </c>
      <c r="K163" s="237" t="s">
        <v>236</v>
      </c>
      <c r="N163" s="177"/>
      <c r="O163" s="187"/>
      <c r="P163" s="187"/>
      <c r="Q163" s="187"/>
      <c r="R163" s="187"/>
      <c r="S163" s="187"/>
      <c r="T163" s="187"/>
      <c r="U163" s="187"/>
      <c r="V163" s="187"/>
      <c r="W163" s="187"/>
      <c r="X163" s="188"/>
    </row>
    <row r="164" spans="2:24" ht="13.5" thickBot="1" x14ac:dyDescent="0.25">
      <c r="B164" s="228" t="s">
        <v>176</v>
      </c>
      <c r="C164" s="229">
        <v>0.2354</v>
      </c>
      <c r="D164" s="245" t="s">
        <v>236</v>
      </c>
      <c r="E164" s="246" t="s">
        <v>236</v>
      </c>
      <c r="F164" s="232">
        <v>0.24</v>
      </c>
      <c r="G164" s="232">
        <v>0.24</v>
      </c>
      <c r="H164" s="233" t="s">
        <v>171</v>
      </c>
      <c r="I164" s="234">
        <f t="shared" ref="I164" si="47">F164+6%</f>
        <v>0.3</v>
      </c>
      <c r="J164" s="234">
        <f t="shared" ref="J164" si="48">F164-6%</f>
        <v>0.18</v>
      </c>
      <c r="K164" s="235" t="s">
        <v>79</v>
      </c>
      <c r="L164" s="129">
        <v>0.06</v>
      </c>
      <c r="N164" s="189"/>
      <c r="O164" s="190"/>
      <c r="P164" s="190"/>
      <c r="Q164" s="190"/>
      <c r="R164" s="190"/>
      <c r="S164" s="190"/>
      <c r="T164" s="190"/>
      <c r="U164" s="190"/>
      <c r="V164" s="190"/>
      <c r="W164" s="190"/>
      <c r="X164" s="191"/>
    </row>
    <row r="165" spans="2:24" ht="28.5" x14ac:dyDescent="0.2">
      <c r="B165" s="55" t="s">
        <v>228</v>
      </c>
      <c r="C165" s="149">
        <v>1.5E-3</v>
      </c>
    </row>
    <row r="166" spans="2:24" ht="13.5" thickBot="1" x14ac:dyDescent="0.25"/>
    <row r="167" spans="2:24" ht="13.5" thickBot="1" x14ac:dyDescent="0.25">
      <c r="B167" s="122" t="s">
        <v>222</v>
      </c>
      <c r="C167" s="171" t="s">
        <v>227</v>
      </c>
      <c r="D167" s="172"/>
      <c r="E167" s="173"/>
    </row>
    <row r="168" spans="2:24" ht="13.5" thickBot="1" x14ac:dyDescent="0.25">
      <c r="B168" s="222" t="s">
        <v>161</v>
      </c>
      <c r="C168" s="223" t="s">
        <v>222</v>
      </c>
      <c r="D168" s="236" t="s">
        <v>236</v>
      </c>
      <c r="E168" s="240" t="s">
        <v>237</v>
      </c>
      <c r="F168" s="223" t="s">
        <v>165</v>
      </c>
      <c r="G168" s="223" t="s">
        <v>234</v>
      </c>
      <c r="H168" s="226" t="s">
        <v>166</v>
      </c>
      <c r="I168" s="224" t="s">
        <v>167</v>
      </c>
      <c r="J168" s="236" t="s">
        <v>238</v>
      </c>
      <c r="K168" s="227" t="s">
        <v>168</v>
      </c>
      <c r="N168" s="174" t="s">
        <v>169</v>
      </c>
      <c r="O168" s="175"/>
      <c r="P168" s="175"/>
      <c r="Q168" s="175"/>
      <c r="R168" s="175"/>
      <c r="S168" s="175"/>
      <c r="T168" s="175"/>
      <c r="U168" s="175"/>
      <c r="V168" s="175"/>
      <c r="W168" s="175"/>
      <c r="X168" s="176"/>
    </row>
    <row r="169" spans="2:24" ht="25.5" x14ac:dyDescent="0.2">
      <c r="B169" s="218" t="s">
        <v>170</v>
      </c>
      <c r="C169" s="123">
        <v>0.17080000000000001</v>
      </c>
      <c r="D169" s="241" t="s">
        <v>236</v>
      </c>
      <c r="E169" s="242" t="s">
        <v>236</v>
      </c>
      <c r="F169" s="126">
        <v>0.17</v>
      </c>
      <c r="G169" s="126">
        <v>0.17</v>
      </c>
      <c r="H169" s="127" t="s">
        <v>171</v>
      </c>
      <c r="I169" s="128">
        <f>F169+6%</f>
        <v>0.23</v>
      </c>
      <c r="J169" s="128">
        <f>F169-6%</f>
        <v>0.11000000000000001</v>
      </c>
      <c r="K169" s="220" t="s">
        <v>223</v>
      </c>
      <c r="L169" s="129">
        <v>0.06</v>
      </c>
      <c r="N169" s="184" t="s">
        <v>54</v>
      </c>
      <c r="O169" s="192"/>
      <c r="P169" s="192"/>
      <c r="Q169" s="192"/>
      <c r="R169" s="192"/>
      <c r="S169" s="192"/>
      <c r="T169" s="192"/>
      <c r="U169" s="192"/>
      <c r="V169" s="192"/>
      <c r="W169" s="192"/>
      <c r="X169" s="193"/>
    </row>
    <row r="170" spans="2:24" x14ac:dyDescent="0.2">
      <c r="B170" s="219" t="s">
        <v>172</v>
      </c>
      <c r="C170" s="123">
        <v>0.25990000000000002</v>
      </c>
      <c r="D170" s="241" t="s">
        <v>236</v>
      </c>
      <c r="E170" s="242" t="s">
        <v>236</v>
      </c>
      <c r="F170" s="126">
        <v>0.26</v>
      </c>
      <c r="G170" s="126">
        <v>0.26</v>
      </c>
      <c r="H170" s="127" t="s">
        <v>173</v>
      </c>
      <c r="I170" s="128">
        <f>F170+5%</f>
        <v>0.31</v>
      </c>
      <c r="J170" s="128">
        <f>F170-5%</f>
        <v>0.21000000000000002</v>
      </c>
      <c r="K170" s="221" t="s">
        <v>224</v>
      </c>
      <c r="L170" s="129">
        <v>0.05</v>
      </c>
      <c r="N170" s="177"/>
      <c r="O170" s="187"/>
      <c r="P170" s="187"/>
      <c r="Q170" s="187"/>
      <c r="R170" s="187"/>
      <c r="S170" s="187"/>
      <c r="T170" s="187"/>
      <c r="U170" s="187"/>
      <c r="V170" s="187"/>
      <c r="W170" s="187"/>
      <c r="X170" s="188"/>
    </row>
    <row r="171" spans="2:24" ht="25.5" x14ac:dyDescent="0.2">
      <c r="B171" s="218" t="s">
        <v>174</v>
      </c>
      <c r="C171" s="123">
        <v>0.33689999999999998</v>
      </c>
      <c r="D171" s="241" t="s">
        <v>236</v>
      </c>
      <c r="E171" s="242" t="s">
        <v>236</v>
      </c>
      <c r="F171" s="126">
        <v>0.34</v>
      </c>
      <c r="G171" s="126">
        <v>0.34</v>
      </c>
      <c r="H171" s="127" t="s">
        <v>171</v>
      </c>
      <c r="I171" s="128">
        <f t="shared" ref="I171" si="49">F171+6%</f>
        <v>0.4</v>
      </c>
      <c r="J171" s="128">
        <f t="shared" ref="J171" si="50">F171-6%</f>
        <v>0.28000000000000003</v>
      </c>
      <c r="K171" s="221" t="s">
        <v>224</v>
      </c>
      <c r="L171" s="129">
        <v>0.06</v>
      </c>
      <c r="N171" s="177"/>
      <c r="O171" s="187"/>
      <c r="P171" s="187"/>
      <c r="Q171" s="187"/>
      <c r="R171" s="187"/>
      <c r="S171" s="187"/>
      <c r="T171" s="187"/>
      <c r="U171" s="187"/>
      <c r="V171" s="187"/>
      <c r="W171" s="187"/>
      <c r="X171" s="188"/>
    </row>
    <row r="172" spans="2:24" x14ac:dyDescent="0.2">
      <c r="B172" s="219" t="s">
        <v>70</v>
      </c>
      <c r="C172" s="123">
        <v>0.23269999999999999</v>
      </c>
      <c r="D172" s="241" t="s">
        <v>236</v>
      </c>
      <c r="E172" s="242" t="s">
        <v>236</v>
      </c>
      <c r="F172" s="126">
        <v>0.15</v>
      </c>
      <c r="G172" s="126">
        <v>0.15</v>
      </c>
      <c r="H172" s="127" t="s">
        <v>173</v>
      </c>
      <c r="I172" s="145">
        <f>F172+5%</f>
        <v>0.2</v>
      </c>
      <c r="J172" s="145">
        <f>F172-5%</f>
        <v>9.9999999999999992E-2</v>
      </c>
      <c r="K172" s="221" t="s">
        <v>78</v>
      </c>
      <c r="L172" s="129">
        <v>0.05</v>
      </c>
      <c r="N172" s="177"/>
      <c r="O172" s="187"/>
      <c r="P172" s="187"/>
      <c r="Q172" s="187"/>
      <c r="R172" s="187"/>
      <c r="S172" s="187"/>
      <c r="T172" s="187"/>
      <c r="U172" s="187"/>
      <c r="V172" s="187"/>
      <c r="W172" s="187"/>
      <c r="X172" s="188"/>
    </row>
    <row r="173" spans="2:24" x14ac:dyDescent="0.2">
      <c r="B173" s="219" t="s">
        <v>175</v>
      </c>
      <c r="C173" s="130">
        <f>SUM(C169:C172)</f>
        <v>1.0003</v>
      </c>
      <c r="D173" s="243" t="s">
        <v>236</v>
      </c>
      <c r="E173" s="244" t="s">
        <v>236</v>
      </c>
      <c r="F173" s="133">
        <f>SUM(F164:F172)</f>
        <v>1.1599999999999999</v>
      </c>
      <c r="G173" s="133">
        <f>SUM(G164:G172)</f>
        <v>1.1599999999999999</v>
      </c>
      <c r="H173" s="238" t="s">
        <v>236</v>
      </c>
      <c r="I173" s="238" t="s">
        <v>236</v>
      </c>
      <c r="J173" s="238" t="s">
        <v>236</v>
      </c>
      <c r="K173" s="237" t="s">
        <v>236</v>
      </c>
      <c r="N173" s="177"/>
      <c r="O173" s="187"/>
      <c r="P173" s="187"/>
      <c r="Q173" s="187"/>
      <c r="R173" s="187"/>
      <c r="S173" s="187"/>
      <c r="T173" s="187"/>
      <c r="U173" s="187"/>
      <c r="V173" s="187"/>
      <c r="W173" s="187"/>
      <c r="X173" s="188"/>
    </row>
    <row r="174" spans="2:24" ht="13.5" thickBot="1" x14ac:dyDescent="0.25">
      <c r="B174" s="228" t="s">
        <v>176</v>
      </c>
      <c r="C174" s="229">
        <v>0.81200000000000006</v>
      </c>
      <c r="D174" s="245" t="s">
        <v>236</v>
      </c>
      <c r="E174" s="246" t="s">
        <v>236</v>
      </c>
      <c r="F174" s="232">
        <v>0.81</v>
      </c>
      <c r="G174" s="232">
        <v>0.81</v>
      </c>
      <c r="H174" s="233" t="s">
        <v>171</v>
      </c>
      <c r="I174" s="234">
        <f t="shared" ref="I174" si="51">F174+6%</f>
        <v>0.87000000000000011</v>
      </c>
      <c r="J174" s="234">
        <f t="shared" ref="J174" si="52">F174-6%</f>
        <v>0.75</v>
      </c>
      <c r="K174" s="235" t="s">
        <v>79</v>
      </c>
      <c r="L174" s="129">
        <v>0.06</v>
      </c>
      <c r="N174" s="189"/>
      <c r="O174" s="190"/>
      <c r="P174" s="190"/>
      <c r="Q174" s="190"/>
      <c r="R174" s="190"/>
      <c r="S174" s="190"/>
      <c r="T174" s="190"/>
      <c r="U174" s="190"/>
      <c r="V174" s="190"/>
      <c r="W174" s="190"/>
      <c r="X174" s="191"/>
    </row>
    <row r="175" spans="2:24" ht="28.5" x14ac:dyDescent="0.2">
      <c r="B175" s="55" t="s">
        <v>228</v>
      </c>
      <c r="C175" s="148">
        <v>2.5000000000000001E-3</v>
      </c>
    </row>
    <row r="10000" spans="52:52" x14ac:dyDescent="0.2">
      <c r="AZ10000" s="83">
        <v>15</v>
      </c>
    </row>
  </sheetData>
  <mergeCells count="47">
    <mergeCell ref="B1:J1"/>
    <mergeCell ref="N159:X164"/>
    <mergeCell ref="C167:E167"/>
    <mergeCell ref="N168:X168"/>
    <mergeCell ref="N114:X119"/>
    <mergeCell ref="C122:E122"/>
    <mergeCell ref="N123:X123"/>
    <mergeCell ref="N94:X99"/>
    <mergeCell ref="C102:E102"/>
    <mergeCell ref="N103:X103"/>
    <mergeCell ref="N104:X109"/>
    <mergeCell ref="C112:E112"/>
    <mergeCell ref="N169:X174"/>
    <mergeCell ref="B2:J2"/>
    <mergeCell ref="N143:X143"/>
    <mergeCell ref="N144:X154"/>
    <mergeCell ref="C157:E157"/>
    <mergeCell ref="N158:X158"/>
    <mergeCell ref="N124:X129"/>
    <mergeCell ref="C132:E132"/>
    <mergeCell ref="N133:X133"/>
    <mergeCell ref="N134:X139"/>
    <mergeCell ref="C142:E142"/>
    <mergeCell ref="N113:X113"/>
    <mergeCell ref="N83:X83"/>
    <mergeCell ref="N84:X89"/>
    <mergeCell ref="C92:E92"/>
    <mergeCell ref="N93:X93"/>
    <mergeCell ref="C82:E82"/>
    <mergeCell ref="N47:X47"/>
    <mergeCell ref="N48:X58"/>
    <mergeCell ref="C62:E62"/>
    <mergeCell ref="N63:X63"/>
    <mergeCell ref="N64:X69"/>
    <mergeCell ref="C72:E72"/>
    <mergeCell ref="N73:X73"/>
    <mergeCell ref="N74:X79"/>
    <mergeCell ref="C46:E46"/>
    <mergeCell ref="C4:E4"/>
    <mergeCell ref="N5:X5"/>
    <mergeCell ref="N6:X16"/>
    <mergeCell ref="C20:E20"/>
    <mergeCell ref="N21:X21"/>
    <mergeCell ref="N22:X32"/>
    <mergeCell ref="C36:E36"/>
    <mergeCell ref="N37:X37"/>
    <mergeCell ref="N38:X43"/>
  </mergeCells>
  <pageMargins left="0.7" right="0.7" top="0.75" bottom="0.75" header="0.3" footer="0.3"/>
  <tableParts count="15">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33A8D-F653-485C-9D6F-ED31C26DAE80}">
  <dimension ref="A1:AZ10000"/>
  <sheetViews>
    <sheetView showGridLines="0" rightToLeft="1" topLeftCell="C16" zoomScale="85" zoomScaleNormal="85" workbookViewId="0">
      <selection activeCell="H16" sqref="H16:XFD1048576"/>
    </sheetView>
  </sheetViews>
  <sheetFormatPr defaultColWidth="0" defaultRowHeight="14.25" zeroHeight="1" x14ac:dyDescent="0.2"/>
  <cols>
    <col min="1" max="1" width="38.875" style="106" customWidth="1"/>
    <col min="2" max="2" width="25.625" customWidth="1"/>
    <col min="3" max="3" width="23.625" customWidth="1"/>
    <col min="4" max="4" width="18.875" customWidth="1"/>
    <col min="5" max="5" width="23.375" customWidth="1"/>
    <col min="6" max="6" width="18.875" style="106" customWidth="1"/>
    <col min="7" max="7" width="32.75" customWidth="1"/>
    <col min="8" max="10" width="9" hidden="1"/>
    <col min="11" max="11" width="24.25" hidden="1"/>
    <col min="53" max="16384" width="9" hidden="1"/>
  </cols>
  <sheetData>
    <row r="1" spans="1:32" hidden="1" x14ac:dyDescent="0.2">
      <c r="A1" s="103"/>
      <c r="B1" s="1"/>
      <c r="C1" s="1"/>
      <c r="D1" s="1"/>
      <c r="E1" s="1"/>
      <c r="F1" s="119"/>
      <c r="G1" s="19"/>
      <c r="H1" s="19"/>
      <c r="I1" s="19"/>
      <c r="J1" s="19"/>
      <c r="K1" s="19"/>
      <c r="L1" s="19"/>
      <c r="M1" s="19"/>
      <c r="N1" s="19"/>
      <c r="O1" s="19"/>
      <c r="P1" s="19"/>
      <c r="Q1" s="19"/>
      <c r="R1" s="19"/>
      <c r="S1" s="19"/>
      <c r="T1" s="19"/>
      <c r="U1" s="19"/>
      <c r="V1" s="19"/>
      <c r="W1" s="19"/>
      <c r="X1" s="19"/>
      <c r="Y1" s="19"/>
      <c r="Z1" s="19"/>
      <c r="AA1" s="19"/>
      <c r="AB1" s="19"/>
      <c r="AC1" s="19"/>
      <c r="AD1" s="19"/>
      <c r="AE1" s="19"/>
      <c r="AF1" s="19"/>
    </row>
    <row r="2" spans="1:32" hidden="1" x14ac:dyDescent="0.2">
      <c r="A2" s="103"/>
      <c r="B2" s="1"/>
      <c r="C2" s="1"/>
      <c r="D2" s="1"/>
      <c r="E2" s="1"/>
      <c r="F2" s="1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ht="20.45" hidden="1" customHeight="1" x14ac:dyDescent="0.2">
      <c r="A3" s="165"/>
      <c r="B3" s="165"/>
      <c r="C3" s="165"/>
      <c r="D3" s="165"/>
      <c r="E3" s="41"/>
      <c r="F3" s="102"/>
      <c r="G3" s="19"/>
      <c r="H3" s="19"/>
      <c r="I3" s="19"/>
      <c r="J3" s="19"/>
      <c r="K3" s="19"/>
      <c r="L3" s="19"/>
      <c r="M3" s="19"/>
      <c r="N3" s="19"/>
      <c r="O3" s="19"/>
      <c r="P3" s="19"/>
      <c r="Q3" s="19"/>
      <c r="R3" s="19"/>
      <c r="S3" s="19"/>
      <c r="T3" s="19"/>
      <c r="U3" s="19"/>
      <c r="V3" s="19"/>
      <c r="W3" s="19"/>
      <c r="X3" s="19"/>
      <c r="Y3" s="19"/>
      <c r="Z3" s="19"/>
      <c r="AA3" s="19"/>
      <c r="AB3" s="19"/>
      <c r="AC3" s="19"/>
      <c r="AD3" s="19"/>
      <c r="AE3" s="19"/>
      <c r="AF3" s="19"/>
    </row>
    <row r="4" spans="1:32" ht="13.9" hidden="1" customHeight="1" x14ac:dyDescent="0.2">
      <c r="A4" s="165"/>
      <c r="B4" s="165"/>
      <c r="C4" s="165"/>
      <c r="D4" s="165"/>
      <c r="E4" s="1"/>
      <c r="F4" s="1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ht="13.9" hidden="1" customHeight="1" x14ac:dyDescent="0.2">
      <c r="A5" s="165"/>
      <c r="B5" s="165"/>
      <c r="C5" s="165"/>
      <c r="D5" s="165"/>
      <c r="E5" s="1"/>
      <c r="F5" s="119"/>
      <c r="G5" s="19"/>
      <c r="H5" s="19"/>
      <c r="I5" s="19"/>
      <c r="J5" s="19"/>
      <c r="K5" s="19"/>
      <c r="L5" s="19"/>
      <c r="M5" s="19"/>
      <c r="N5" s="19"/>
      <c r="O5" s="19"/>
      <c r="P5" s="19"/>
      <c r="Q5" s="19"/>
      <c r="R5" s="19"/>
      <c r="S5" s="19"/>
      <c r="T5" s="19"/>
      <c r="U5" s="19"/>
      <c r="V5" s="19"/>
      <c r="W5" s="19"/>
      <c r="X5" s="19"/>
      <c r="Y5" s="19"/>
      <c r="Z5" s="19"/>
      <c r="AA5" s="19"/>
      <c r="AB5" s="19"/>
      <c r="AC5" s="19"/>
      <c r="AD5" s="19"/>
      <c r="AE5" s="19"/>
      <c r="AF5" s="19"/>
    </row>
    <row r="6" spans="1:32" ht="13.9" hidden="1" customHeight="1" x14ac:dyDescent="0.2">
      <c r="A6" s="165"/>
      <c r="B6" s="165"/>
      <c r="C6" s="165"/>
      <c r="D6" s="165"/>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idden="1" x14ac:dyDescent="0.2">
      <c r="A7" s="104"/>
      <c r="B7" s="18"/>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row>
    <row r="8" spans="1:32" hidden="1" x14ac:dyDescent="0.2">
      <c r="A8" s="104"/>
      <c r="B8" s="18"/>
      <c r="C8" s="19"/>
      <c r="D8" s="19"/>
      <c r="E8" s="19"/>
      <c r="F8" s="19"/>
      <c r="H8" s="19"/>
      <c r="I8" s="19"/>
      <c r="J8" s="19"/>
      <c r="K8" s="19"/>
      <c r="L8" s="19"/>
      <c r="M8" s="19"/>
      <c r="N8" s="19"/>
      <c r="O8" s="19"/>
      <c r="P8" s="19"/>
      <c r="Q8" s="19"/>
      <c r="R8" s="19"/>
      <c r="S8" s="19"/>
      <c r="T8" s="19"/>
      <c r="U8" s="19"/>
      <c r="V8" s="19"/>
      <c r="W8" s="19"/>
      <c r="X8" s="19"/>
      <c r="Y8" s="19"/>
      <c r="Z8" s="19"/>
      <c r="AA8" s="19"/>
      <c r="AB8" s="19"/>
      <c r="AC8" s="19"/>
      <c r="AD8" s="19"/>
    </row>
    <row r="9" spans="1:32" ht="28.5" hidden="1" x14ac:dyDescent="0.2">
      <c r="A9" s="105" t="s">
        <v>42</v>
      </c>
      <c r="B9" s="20"/>
      <c r="C9" s="21" t="s">
        <v>19</v>
      </c>
      <c r="D9" s="21" t="s">
        <v>152</v>
      </c>
      <c r="E9" s="75" t="s">
        <v>151</v>
      </c>
      <c r="F9" s="99" t="s">
        <v>148</v>
      </c>
      <c r="G9" s="100"/>
      <c r="H9" s="19"/>
      <c r="I9" s="19"/>
      <c r="J9" s="19"/>
      <c r="K9" s="19"/>
      <c r="L9" s="19"/>
      <c r="M9" s="19"/>
      <c r="N9" s="19"/>
      <c r="O9" s="19"/>
      <c r="P9" s="19"/>
      <c r="Q9" s="19"/>
      <c r="R9" s="19"/>
      <c r="S9" s="19"/>
      <c r="T9" s="19"/>
      <c r="U9" s="19"/>
      <c r="V9" s="19"/>
      <c r="W9" s="19"/>
      <c r="X9" s="19"/>
      <c r="Y9" s="19"/>
      <c r="Z9" s="19"/>
      <c r="AA9" s="19"/>
      <c r="AB9" s="19"/>
      <c r="AC9" s="19"/>
      <c r="AD9" s="19"/>
    </row>
    <row r="10" spans="1:32" ht="143.25" hidden="1" customHeight="1" x14ac:dyDescent="0.2">
      <c r="A10" s="105">
        <v>9113</v>
      </c>
      <c r="B10" s="20"/>
      <c r="C10" s="22" t="s">
        <v>49</v>
      </c>
      <c r="D10" s="73" t="s">
        <v>53</v>
      </c>
      <c r="E10" s="73" t="s">
        <v>95</v>
      </c>
      <c r="F10" s="101" t="s">
        <v>149</v>
      </c>
      <c r="H10" s="19"/>
      <c r="I10" s="19"/>
      <c r="J10" s="19"/>
      <c r="K10" s="19"/>
      <c r="L10" s="19"/>
      <c r="M10" s="19"/>
      <c r="N10" s="19"/>
      <c r="O10" s="19"/>
      <c r="P10" s="19"/>
      <c r="Q10" s="19"/>
      <c r="R10" s="19"/>
      <c r="S10" s="19"/>
      <c r="T10" s="19"/>
      <c r="U10" s="19"/>
      <c r="V10" s="19"/>
      <c r="W10" s="19"/>
      <c r="X10" s="19"/>
      <c r="Y10" s="19"/>
      <c r="Z10" s="19"/>
      <c r="AA10" s="19"/>
      <c r="AB10" s="19"/>
      <c r="AC10" s="19"/>
      <c r="AD10" s="19"/>
    </row>
    <row r="11" spans="1:32" ht="78.599999999999994" hidden="1" customHeight="1" x14ac:dyDescent="0.2">
      <c r="A11" s="105">
        <v>9303</v>
      </c>
      <c r="B11" s="20"/>
      <c r="C11" s="22" t="s">
        <v>50</v>
      </c>
      <c r="D11" s="21" t="s">
        <v>54</v>
      </c>
      <c r="E11" s="73" t="s">
        <v>87</v>
      </c>
      <c r="F11" s="75"/>
      <c r="G11" s="75"/>
      <c r="H11" s="19"/>
      <c r="I11" s="19"/>
      <c r="J11" s="19"/>
      <c r="K11" s="19"/>
      <c r="L11" s="19"/>
      <c r="M11" s="19"/>
      <c r="N11" s="19"/>
      <c r="O11" s="19"/>
      <c r="P11" s="19"/>
      <c r="Q11" s="19"/>
      <c r="R11" s="19"/>
      <c r="S11" s="19"/>
      <c r="T11" s="19"/>
      <c r="U11" s="19"/>
      <c r="V11" s="19"/>
      <c r="W11" s="19"/>
      <c r="X11" s="19"/>
      <c r="Y11" s="19"/>
      <c r="Z11" s="19"/>
      <c r="AA11" s="19"/>
      <c r="AB11" s="19"/>
      <c r="AC11" s="19"/>
      <c r="AD11" s="19"/>
    </row>
    <row r="12" spans="1:32" ht="78.599999999999994" hidden="1" customHeight="1" x14ac:dyDescent="0.2">
      <c r="F12" s="106" t="s">
        <v>150</v>
      </c>
      <c r="H12" s="19"/>
      <c r="I12" s="19"/>
      <c r="J12" s="19"/>
      <c r="K12" s="19"/>
      <c r="L12" s="19"/>
      <c r="M12" s="19"/>
      <c r="N12" s="19"/>
      <c r="O12" s="19"/>
      <c r="P12" s="19"/>
      <c r="Q12" s="19"/>
      <c r="R12" s="19"/>
      <c r="S12" s="19"/>
      <c r="T12" s="19"/>
      <c r="U12" s="19"/>
      <c r="V12" s="19"/>
      <c r="W12" s="19"/>
      <c r="X12" s="19"/>
      <c r="Y12" s="19"/>
      <c r="Z12" s="19"/>
      <c r="AA12" s="19"/>
      <c r="AB12" s="19"/>
      <c r="AC12" s="19"/>
      <c r="AD12" s="19"/>
    </row>
    <row r="13" spans="1:32" ht="28.5" hidden="1" x14ac:dyDescent="0.2">
      <c r="A13" s="105" t="s">
        <v>42</v>
      </c>
      <c r="B13" s="20"/>
      <c r="C13" s="21" t="s">
        <v>19</v>
      </c>
      <c r="D13" s="21" t="s">
        <v>138</v>
      </c>
      <c r="E13" s="75" t="s">
        <v>139</v>
      </c>
      <c r="F13" s="93" t="s">
        <v>145</v>
      </c>
      <c r="G13" s="93" t="s">
        <v>146</v>
      </c>
      <c r="H13" s="19"/>
      <c r="I13" s="19"/>
      <c r="J13" s="19"/>
      <c r="K13" s="19"/>
      <c r="L13" s="19"/>
      <c r="M13" s="19"/>
      <c r="N13" s="19"/>
      <c r="O13" s="19"/>
      <c r="P13" s="19"/>
      <c r="Q13" s="19"/>
      <c r="R13" s="19"/>
      <c r="S13" s="19"/>
      <c r="T13" s="19"/>
      <c r="U13" s="19"/>
      <c r="V13" s="19"/>
      <c r="W13" s="19"/>
      <c r="X13" s="19"/>
      <c r="Y13" s="19"/>
      <c r="Z13" s="19"/>
      <c r="AA13" s="19"/>
      <c r="AB13" s="19"/>
      <c r="AC13" s="19"/>
      <c r="AD13" s="19"/>
    </row>
    <row r="14" spans="1:32" ht="102" hidden="1" customHeight="1" x14ac:dyDescent="0.2">
      <c r="A14" s="105">
        <v>9420</v>
      </c>
      <c r="B14" s="20"/>
      <c r="C14" s="22" t="s">
        <v>51</v>
      </c>
      <c r="D14" s="21" t="s">
        <v>135</v>
      </c>
      <c r="E14" s="21" t="s">
        <v>129</v>
      </c>
      <c r="F14" s="92" t="s">
        <v>137</v>
      </c>
      <c r="G14" s="92" t="s">
        <v>130</v>
      </c>
      <c r="H14" s="19"/>
      <c r="I14" s="19"/>
      <c r="J14" s="19"/>
      <c r="K14" s="19"/>
      <c r="L14" s="19"/>
      <c r="M14" s="19"/>
      <c r="N14" s="19"/>
      <c r="O14" s="19"/>
      <c r="P14" s="19"/>
      <c r="Q14" s="19"/>
      <c r="R14" s="19"/>
      <c r="S14" s="19"/>
      <c r="T14" s="19"/>
      <c r="U14" s="19"/>
      <c r="V14" s="19"/>
      <c r="W14" s="19"/>
      <c r="X14" s="19"/>
      <c r="Y14" s="19"/>
      <c r="Z14" s="19"/>
      <c r="AA14" s="19"/>
      <c r="AB14" s="19"/>
      <c r="AC14" s="19"/>
      <c r="AD14" s="19"/>
    </row>
    <row r="15" spans="1:32" ht="102" hidden="1" customHeight="1" x14ac:dyDescent="0.2">
      <c r="A15" s="107"/>
      <c r="B15" s="94"/>
      <c r="C15" s="95"/>
      <c r="D15" s="96"/>
      <c r="E15" s="96"/>
      <c r="F15" s="97"/>
      <c r="G15" s="97"/>
      <c r="H15" s="19"/>
      <c r="I15" s="19"/>
      <c r="J15" s="19"/>
      <c r="K15" s="19"/>
      <c r="L15" s="19"/>
      <c r="M15" s="19"/>
      <c r="N15" s="19"/>
      <c r="O15" s="19"/>
      <c r="P15" s="19"/>
      <c r="Q15" s="19"/>
      <c r="R15" s="19"/>
      <c r="S15" s="19"/>
      <c r="T15" s="19"/>
      <c r="U15" s="19"/>
      <c r="V15" s="19"/>
      <c r="W15" s="19"/>
      <c r="X15" s="19"/>
      <c r="Y15" s="19"/>
      <c r="Z15" s="19"/>
      <c r="AA15" s="19"/>
      <c r="AB15" s="19"/>
      <c r="AC15" s="19"/>
      <c r="AD15" s="19"/>
    </row>
    <row r="16" spans="1:32" ht="102" customHeight="1" x14ac:dyDescent="0.2">
      <c r="A16" s="165" t="s">
        <v>158</v>
      </c>
      <c r="B16" s="165"/>
      <c r="C16" s="165"/>
      <c r="D16" s="165"/>
      <c r="E16" s="165"/>
      <c r="F16" s="165"/>
      <c r="G16" s="41"/>
      <c r="H16" s="41"/>
      <c r="I16" s="41"/>
      <c r="K16" s="19"/>
    </row>
    <row r="17" spans="1:6" x14ac:dyDescent="0.2"/>
    <row r="18" spans="1:6" ht="20.45" customHeight="1" x14ac:dyDescent="0.2">
      <c r="A18" s="108" t="s">
        <v>131</v>
      </c>
      <c r="B18" s="82"/>
      <c r="C18" s="83"/>
      <c r="D18" s="83"/>
      <c r="E18" s="83"/>
      <c r="F18" s="120"/>
    </row>
    <row r="19" spans="1:6" ht="20.45" hidden="1" customHeight="1" x14ac:dyDescent="0.2">
      <c r="A19" s="108"/>
      <c r="B19" s="82"/>
      <c r="C19" s="83"/>
      <c r="D19" s="83"/>
      <c r="E19" s="83"/>
      <c r="F19" s="120"/>
    </row>
    <row r="20" spans="1:6" ht="20.45" hidden="1" customHeight="1" thickBot="1" x14ac:dyDescent="0.25">
      <c r="A20" s="108" t="s">
        <v>134</v>
      </c>
      <c r="B20" s="82"/>
      <c r="C20" s="83"/>
      <c r="D20" s="83"/>
      <c r="E20" s="83"/>
      <c r="F20" s="120"/>
    </row>
    <row r="21" spans="1:6" ht="22.15" hidden="1" customHeight="1" thickBot="1" x14ac:dyDescent="0.25">
      <c r="A21" s="105" t="s">
        <v>52</v>
      </c>
      <c r="B21" s="75" t="s">
        <v>144</v>
      </c>
      <c r="C21" s="74" t="s">
        <v>112</v>
      </c>
      <c r="E21" s="83"/>
      <c r="F21" s="120"/>
    </row>
    <row r="22" spans="1:6" ht="148.9" hidden="1" customHeight="1" thickBot="1" x14ac:dyDescent="0.25">
      <c r="A22" s="105" t="s">
        <v>140</v>
      </c>
      <c r="B22" s="73" t="s">
        <v>141</v>
      </c>
      <c r="C22" s="76">
        <v>1.5E-3</v>
      </c>
      <c r="E22" s="83"/>
      <c r="F22" s="120"/>
    </row>
    <row r="23" spans="1:6" ht="22.15" hidden="1" customHeight="1" thickBot="1" x14ac:dyDescent="0.25">
      <c r="A23" s="105"/>
      <c r="B23" s="75"/>
      <c r="C23" s="74"/>
      <c r="E23" s="83"/>
      <c r="F23" s="120"/>
    </row>
    <row r="24" spans="1:6" ht="20.45" hidden="1" customHeight="1" thickBot="1" x14ac:dyDescent="0.25">
      <c r="A24" s="108" t="s">
        <v>136</v>
      </c>
      <c r="B24" s="82"/>
      <c r="C24" s="83"/>
      <c r="D24" s="83"/>
      <c r="E24" s="83"/>
      <c r="F24" s="120"/>
    </row>
    <row r="25" spans="1:6" ht="20.45" customHeight="1" x14ac:dyDescent="0.2">
      <c r="A25" s="108"/>
      <c r="B25" s="82"/>
      <c r="C25" s="83"/>
      <c r="D25" s="83"/>
      <c r="E25" s="83"/>
      <c r="F25" s="120"/>
    </row>
    <row r="26" spans="1:6" ht="53.45" customHeight="1" thickBot="1" x14ac:dyDescent="0.25">
      <c r="A26" s="271" t="s">
        <v>2</v>
      </c>
      <c r="B26" s="272" t="s">
        <v>226</v>
      </c>
      <c r="C26" s="272" t="s">
        <v>231</v>
      </c>
      <c r="D26" s="273" t="s">
        <v>3</v>
      </c>
      <c r="E26" s="274" t="s">
        <v>125</v>
      </c>
      <c r="F26" s="275" t="s">
        <v>4</v>
      </c>
    </row>
    <row r="27" spans="1:6" ht="39.6" customHeight="1" x14ac:dyDescent="0.2">
      <c r="A27" s="260" t="s">
        <v>5</v>
      </c>
      <c r="B27" s="159">
        <v>0.3347</v>
      </c>
      <c r="C27" s="159">
        <v>0.35</v>
      </c>
      <c r="D27" s="84" t="s">
        <v>6</v>
      </c>
      <c r="E27" s="85" t="s">
        <v>133</v>
      </c>
      <c r="F27" s="267" t="s">
        <v>73</v>
      </c>
    </row>
    <row r="28" spans="1:6" ht="26.45" customHeight="1" x14ac:dyDescent="0.2">
      <c r="A28" s="261" t="s">
        <v>7</v>
      </c>
      <c r="B28" s="159">
        <v>0.31269999999999998</v>
      </c>
      <c r="C28" s="159">
        <v>0.35</v>
      </c>
      <c r="D28" s="86" t="s">
        <v>8</v>
      </c>
      <c r="E28" s="87" t="s">
        <v>232</v>
      </c>
      <c r="F28" s="268" t="s">
        <v>74</v>
      </c>
    </row>
    <row r="29" spans="1:6" ht="38.25" x14ac:dyDescent="0.2">
      <c r="A29" s="262" t="s">
        <v>9</v>
      </c>
      <c r="B29" s="159">
        <v>0.24690000000000001</v>
      </c>
      <c r="C29" s="159">
        <v>0.24</v>
      </c>
      <c r="D29" s="158" t="s">
        <v>8</v>
      </c>
      <c r="E29" s="157" t="s">
        <v>83</v>
      </c>
      <c r="F29" s="269" t="s">
        <v>130</v>
      </c>
    </row>
    <row r="30" spans="1:6" ht="15.6" customHeight="1" x14ac:dyDescent="0.2">
      <c r="A30" s="276" t="s">
        <v>236</v>
      </c>
      <c r="B30" s="277" t="s">
        <v>236</v>
      </c>
      <c r="C30" s="277" t="s">
        <v>236</v>
      </c>
      <c r="D30" s="278" t="s">
        <v>236</v>
      </c>
      <c r="E30" s="279" t="s">
        <v>236</v>
      </c>
      <c r="F30" s="280" t="s">
        <v>236</v>
      </c>
    </row>
    <row r="31" spans="1:6" ht="21.6" customHeight="1" x14ac:dyDescent="0.2">
      <c r="A31" s="263" t="s">
        <v>60</v>
      </c>
      <c r="B31" s="281" t="s">
        <v>236</v>
      </c>
      <c r="C31" s="281" t="s">
        <v>236</v>
      </c>
      <c r="D31" s="282" t="s">
        <v>236</v>
      </c>
      <c r="E31" s="283" t="s">
        <v>236</v>
      </c>
      <c r="F31" s="284" t="s">
        <v>236</v>
      </c>
    </row>
    <row r="32" spans="1:6" ht="31.5" customHeight="1" x14ac:dyDescent="0.2">
      <c r="A32" s="262" t="s">
        <v>67</v>
      </c>
      <c r="B32" s="159">
        <v>0</v>
      </c>
      <c r="C32" s="159">
        <v>0.05</v>
      </c>
      <c r="D32" s="158" t="s">
        <v>6</v>
      </c>
      <c r="E32" s="157" t="s">
        <v>72</v>
      </c>
      <c r="F32" s="269" t="s">
        <v>76</v>
      </c>
    </row>
    <row r="33" spans="1:6" x14ac:dyDescent="0.2">
      <c r="A33" s="261" t="s">
        <v>68</v>
      </c>
      <c r="B33" s="115">
        <v>0</v>
      </c>
      <c r="C33" s="115">
        <v>0.05</v>
      </c>
      <c r="D33" s="86" t="s">
        <v>6</v>
      </c>
      <c r="E33" s="87" t="s">
        <v>72</v>
      </c>
      <c r="F33" s="268" t="s">
        <v>77</v>
      </c>
    </row>
    <row r="34" spans="1:6" ht="26.45" customHeight="1" x14ac:dyDescent="0.2">
      <c r="A34" s="261" t="s">
        <v>69</v>
      </c>
      <c r="B34" s="115">
        <v>0</v>
      </c>
      <c r="C34" s="115">
        <v>0.05</v>
      </c>
      <c r="D34" s="86" t="s">
        <v>6</v>
      </c>
      <c r="E34" s="87" t="s">
        <v>72</v>
      </c>
      <c r="F34" s="268" t="s">
        <v>78</v>
      </c>
    </row>
    <row r="35" spans="1:6" ht="26.45" customHeight="1" x14ac:dyDescent="0.2">
      <c r="A35" s="261" t="s">
        <v>70</v>
      </c>
      <c r="B35" s="115">
        <v>0.15440000000000001</v>
      </c>
      <c r="C35" s="115">
        <v>0.15</v>
      </c>
      <c r="D35" s="86" t="s">
        <v>6</v>
      </c>
      <c r="E35" s="87" t="s">
        <v>126</v>
      </c>
      <c r="F35" s="268" t="s">
        <v>78</v>
      </c>
    </row>
    <row r="36" spans="1:6" ht="15" thickBot="1" x14ac:dyDescent="0.25">
      <c r="A36" s="264" t="s">
        <v>71</v>
      </c>
      <c r="B36" s="116">
        <v>0</v>
      </c>
      <c r="C36" s="116">
        <v>0.05</v>
      </c>
      <c r="D36" s="88" t="s">
        <v>6</v>
      </c>
      <c r="E36" s="89" t="s">
        <v>72</v>
      </c>
      <c r="F36" s="285" t="s">
        <v>236</v>
      </c>
    </row>
    <row r="37" spans="1:6" ht="15" thickBot="1" x14ac:dyDescent="0.25">
      <c r="A37" s="265" t="s">
        <v>10</v>
      </c>
      <c r="B37" s="117">
        <f>SUM(B27:B36)</f>
        <v>1.0487</v>
      </c>
      <c r="C37" s="117">
        <f>SUM(C27:C36)</f>
        <v>1.29</v>
      </c>
      <c r="D37" s="286" t="s">
        <v>236</v>
      </c>
      <c r="E37" s="287" t="s">
        <v>236</v>
      </c>
      <c r="F37" s="288" t="s">
        <v>236</v>
      </c>
    </row>
    <row r="38" spans="1:6" ht="27" customHeight="1" thickBot="1" x14ac:dyDescent="0.25">
      <c r="A38" s="266" t="s">
        <v>11</v>
      </c>
      <c r="B38" s="118">
        <v>0.13150000000000001</v>
      </c>
      <c r="C38" s="118">
        <v>0.15</v>
      </c>
      <c r="D38" s="110" t="s">
        <v>8</v>
      </c>
      <c r="E38" s="111" t="s">
        <v>127</v>
      </c>
      <c r="F38" s="270" t="s">
        <v>79</v>
      </c>
    </row>
    <row r="39" spans="1:6" hidden="1" x14ac:dyDescent="0.2">
      <c r="A39" s="109" t="s">
        <v>128</v>
      </c>
      <c r="B39" s="18"/>
      <c r="C39" s="18"/>
      <c r="D39" s="18"/>
      <c r="E39" s="18"/>
      <c r="F39" s="19"/>
    </row>
    <row r="40" spans="1:6" x14ac:dyDescent="0.2">
      <c r="A40" s="55" t="s">
        <v>228</v>
      </c>
      <c r="B40" s="150">
        <v>2E-3</v>
      </c>
      <c r="C40" s="18"/>
      <c r="D40" s="18"/>
      <c r="E40" s="18"/>
      <c r="F40" s="19"/>
    </row>
    <row r="41" spans="1:6" x14ac:dyDescent="0.2"/>
    <row r="42" spans="1:6" ht="18" x14ac:dyDescent="0.2">
      <c r="A42" s="108" t="s">
        <v>132</v>
      </c>
      <c r="B42" s="82"/>
    </row>
    <row r="43" spans="1:6" ht="18" hidden="1" x14ac:dyDescent="0.2">
      <c r="A43" s="108"/>
      <c r="B43" s="82"/>
    </row>
    <row r="44" spans="1:6" ht="18" hidden="1" x14ac:dyDescent="0.2">
      <c r="A44" s="108" t="s">
        <v>134</v>
      </c>
      <c r="B44" s="82"/>
    </row>
    <row r="45" spans="1:6" hidden="1" x14ac:dyDescent="0.2">
      <c r="A45" s="105" t="s">
        <v>52</v>
      </c>
      <c r="B45" s="75"/>
      <c r="C45" s="75" t="s">
        <v>144</v>
      </c>
      <c r="D45" s="74" t="s">
        <v>112</v>
      </c>
    </row>
    <row r="46" spans="1:6" ht="171" hidden="1" x14ac:dyDescent="0.2">
      <c r="A46" s="105" t="s">
        <v>142</v>
      </c>
      <c r="B46" s="75"/>
      <c r="C46" s="73" t="s">
        <v>143</v>
      </c>
      <c r="D46" s="76">
        <v>1.5E-3</v>
      </c>
    </row>
    <row r="47" spans="1:6" hidden="1" x14ac:dyDescent="0.2"/>
    <row r="48" spans="1:6" ht="18" hidden="1" x14ac:dyDescent="0.2">
      <c r="A48" s="108" t="s">
        <v>136</v>
      </c>
      <c r="B48" s="82"/>
    </row>
    <row r="49" spans="1:6" x14ac:dyDescent="0.2">
      <c r="C49" s="83"/>
      <c r="D49" s="83"/>
      <c r="E49" s="83"/>
      <c r="F49" s="120"/>
    </row>
    <row r="50" spans="1:6" ht="15" thickBot="1" x14ac:dyDescent="0.25">
      <c r="A50" s="271" t="s">
        <v>2</v>
      </c>
      <c r="B50" s="272" t="s">
        <v>226</v>
      </c>
      <c r="C50" s="272" t="s">
        <v>231</v>
      </c>
      <c r="D50" s="273" t="s">
        <v>3</v>
      </c>
      <c r="E50" s="274" t="s">
        <v>125</v>
      </c>
      <c r="F50" s="275" t="s">
        <v>4</v>
      </c>
    </row>
    <row r="51" spans="1:6" x14ac:dyDescent="0.2">
      <c r="A51" s="260" t="s">
        <v>5</v>
      </c>
      <c r="B51" s="159">
        <v>0.28970000000000001</v>
      </c>
      <c r="C51" s="159">
        <v>0.3</v>
      </c>
      <c r="D51" s="84" t="s">
        <v>6</v>
      </c>
      <c r="E51" s="85" t="s">
        <v>110</v>
      </c>
      <c r="F51" s="267" t="s">
        <v>73</v>
      </c>
    </row>
    <row r="52" spans="1:6" x14ac:dyDescent="0.2">
      <c r="A52" s="261" t="s">
        <v>7</v>
      </c>
      <c r="B52" s="159">
        <v>0.2646</v>
      </c>
      <c r="C52" s="159">
        <v>0.25</v>
      </c>
      <c r="D52" s="86" t="s">
        <v>8</v>
      </c>
      <c r="E52" s="87" t="s">
        <v>84</v>
      </c>
      <c r="F52" s="268" t="s">
        <v>74</v>
      </c>
    </row>
    <row r="53" spans="1:6" ht="38.25" x14ac:dyDescent="0.2">
      <c r="A53" s="262" t="s">
        <v>9</v>
      </c>
      <c r="B53" s="159">
        <v>0.40970000000000001</v>
      </c>
      <c r="C53" s="159">
        <v>0.45</v>
      </c>
      <c r="D53" s="158" t="s">
        <v>8</v>
      </c>
      <c r="E53" s="157" t="s">
        <v>85</v>
      </c>
      <c r="F53" s="269" t="s">
        <v>130</v>
      </c>
    </row>
    <row r="54" spans="1:6" x14ac:dyDescent="0.2">
      <c r="A54" s="276" t="s">
        <v>236</v>
      </c>
      <c r="B54" s="277" t="s">
        <v>236</v>
      </c>
      <c r="C54" s="277" t="s">
        <v>236</v>
      </c>
      <c r="D54" s="278" t="s">
        <v>236</v>
      </c>
      <c r="E54" s="279" t="s">
        <v>236</v>
      </c>
      <c r="F54" s="280" t="s">
        <v>236</v>
      </c>
    </row>
    <row r="55" spans="1:6" x14ac:dyDescent="0.2">
      <c r="A55" s="263" t="s">
        <v>60</v>
      </c>
      <c r="B55" s="281" t="s">
        <v>236</v>
      </c>
      <c r="C55" s="281" t="s">
        <v>236</v>
      </c>
      <c r="D55" s="282" t="s">
        <v>236</v>
      </c>
      <c r="E55" s="283" t="s">
        <v>236</v>
      </c>
      <c r="F55" s="284" t="s">
        <v>236</v>
      </c>
    </row>
    <row r="56" spans="1:6" ht="38.25" x14ac:dyDescent="0.2">
      <c r="A56" s="262" t="s">
        <v>67</v>
      </c>
      <c r="B56" s="159">
        <v>0</v>
      </c>
      <c r="C56" s="159">
        <v>0.05</v>
      </c>
      <c r="D56" s="158" t="s">
        <v>6</v>
      </c>
      <c r="E56" s="157" t="s">
        <v>72</v>
      </c>
      <c r="F56" s="269" t="s">
        <v>76</v>
      </c>
    </row>
    <row r="57" spans="1:6" x14ac:dyDescent="0.2">
      <c r="A57" s="261" t="s">
        <v>68</v>
      </c>
      <c r="B57" s="115">
        <v>0</v>
      </c>
      <c r="C57" s="115">
        <v>0.05</v>
      </c>
      <c r="D57" s="86" t="s">
        <v>6</v>
      </c>
      <c r="E57" s="87" t="s">
        <v>72</v>
      </c>
      <c r="F57" s="268" t="s">
        <v>77</v>
      </c>
    </row>
    <row r="58" spans="1:6" x14ac:dyDescent="0.2">
      <c r="A58" s="261" t="s">
        <v>69</v>
      </c>
      <c r="B58" s="115">
        <v>0</v>
      </c>
      <c r="C58" s="115">
        <v>0.05</v>
      </c>
      <c r="D58" s="86" t="s">
        <v>6</v>
      </c>
      <c r="E58" s="87" t="s">
        <v>72</v>
      </c>
      <c r="F58" s="268" t="s">
        <v>78</v>
      </c>
    </row>
    <row r="59" spans="1:6" x14ac:dyDescent="0.2">
      <c r="A59" s="261" t="s">
        <v>70</v>
      </c>
      <c r="B59" s="115">
        <v>0.1328</v>
      </c>
      <c r="C59" s="115">
        <v>0.15</v>
      </c>
      <c r="D59" s="86" t="s">
        <v>6</v>
      </c>
      <c r="E59" s="87" t="s">
        <v>126</v>
      </c>
      <c r="F59" s="268" t="s">
        <v>78</v>
      </c>
    </row>
    <row r="60" spans="1:6" ht="15" thickBot="1" x14ac:dyDescent="0.25">
      <c r="A60" s="264" t="s">
        <v>71</v>
      </c>
      <c r="B60" s="116">
        <v>0</v>
      </c>
      <c r="C60" s="116">
        <v>0.05</v>
      </c>
      <c r="D60" s="88" t="s">
        <v>6</v>
      </c>
      <c r="E60" s="89" t="s">
        <v>72</v>
      </c>
      <c r="F60" s="285" t="s">
        <v>236</v>
      </c>
    </row>
    <row r="61" spans="1:6" ht="15" thickBot="1" x14ac:dyDescent="0.25">
      <c r="A61" s="265" t="s">
        <v>10</v>
      </c>
      <c r="B61" s="117">
        <f>SUM(B51:B60)</f>
        <v>1.0968</v>
      </c>
      <c r="C61" s="117">
        <v>1.0964</v>
      </c>
      <c r="D61" s="286" t="s">
        <v>236</v>
      </c>
      <c r="E61" s="90" t="s">
        <v>80</v>
      </c>
      <c r="F61" s="288" t="s">
        <v>236</v>
      </c>
    </row>
    <row r="62" spans="1:6" ht="15" thickBot="1" x14ac:dyDescent="0.25">
      <c r="A62" s="266" t="s">
        <v>11</v>
      </c>
      <c r="B62" s="118">
        <v>0.20580000000000001</v>
      </c>
      <c r="C62" s="116">
        <v>0.25</v>
      </c>
      <c r="D62" s="110" t="s">
        <v>8</v>
      </c>
      <c r="E62" s="111" t="s">
        <v>84</v>
      </c>
      <c r="F62" s="270" t="s">
        <v>79</v>
      </c>
    </row>
    <row r="63" spans="1:6" hidden="1" x14ac:dyDescent="0.2">
      <c r="A63" s="109" t="s">
        <v>128</v>
      </c>
      <c r="B63" s="18"/>
      <c r="C63" s="18"/>
      <c r="D63" s="18"/>
      <c r="E63" s="18"/>
      <c r="F63" s="19"/>
    </row>
    <row r="64" spans="1:6" x14ac:dyDescent="0.2">
      <c r="A64" s="55" t="s">
        <v>228</v>
      </c>
      <c r="B64" s="148">
        <v>2E-3</v>
      </c>
    </row>
    <row r="65" spans="1:7" x14ac:dyDescent="0.2"/>
    <row r="66" spans="1:7" ht="18" x14ac:dyDescent="0.2">
      <c r="C66" s="82"/>
      <c r="D66" s="83"/>
      <c r="E66" s="83"/>
      <c r="F66" s="120"/>
      <c r="G66" s="83"/>
    </row>
    <row r="67" spans="1:7" x14ac:dyDescent="0.2">
      <c r="C67" s="83"/>
      <c r="D67" s="83"/>
      <c r="E67" s="83"/>
      <c r="F67" s="120"/>
      <c r="G67" s="83"/>
    </row>
    <row r="68" spans="1:7" x14ac:dyDescent="0.2"/>
    <row r="69" spans="1:7" x14ac:dyDescent="0.2"/>
    <row r="70" spans="1:7" x14ac:dyDescent="0.2"/>
    <row r="71" spans="1:7" x14ac:dyDescent="0.2">
      <c r="A71" s="163" t="s">
        <v>55</v>
      </c>
      <c r="B71" s="163"/>
      <c r="C71" s="163"/>
      <c r="D71" s="163"/>
      <c r="E71" s="163"/>
    </row>
    <row r="72" spans="1:7" ht="13.9" customHeight="1" x14ac:dyDescent="0.2">
      <c r="A72" s="194" t="s">
        <v>56</v>
      </c>
      <c r="B72" s="194"/>
      <c r="C72" s="194"/>
      <c r="D72" s="194"/>
      <c r="E72" s="194"/>
    </row>
    <row r="73" spans="1:7" hidden="1" x14ac:dyDescent="0.2"/>
    <row r="74" spans="1:7" hidden="1" x14ac:dyDescent="0.2"/>
    <row r="75" spans="1:7" hidden="1" x14ac:dyDescent="0.2"/>
    <row r="76" spans="1:7" hidden="1" x14ac:dyDescent="0.2"/>
    <row r="77" spans="1:7" hidden="1" x14ac:dyDescent="0.2"/>
    <row r="78" spans="1:7" hidden="1" x14ac:dyDescent="0.2"/>
    <row r="79" spans="1:7" hidden="1" x14ac:dyDescent="0.2"/>
    <row r="80" spans="1:7"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4">
    <mergeCell ref="A72:E72"/>
    <mergeCell ref="A3:D6"/>
    <mergeCell ref="A71:E71"/>
    <mergeCell ref="A16:F16"/>
  </mergeCells>
  <pageMargins left="0.7" right="0.7" top="0.75" bottom="0.75" header="0.3" footer="0.3"/>
  <pageSetup paperSize="9"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תוכן</vt:lpstr>
      <vt:lpstr>מסלולים מתמחים</vt:lpstr>
      <vt:lpstr>מסלולים כלליים</vt:lpstr>
      <vt:lpstr>מסלולים  מתמחים</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1_9_0_2024_18</dc:title>
  <dc:creator>Adi Cohen</dc:creator>
  <cp:lastModifiedBy>Artiom Zelensky</cp:lastModifiedBy>
  <cp:lastPrinted>2023-10-18T09:42:58Z</cp:lastPrinted>
  <dcterms:created xsi:type="dcterms:W3CDTF">2019-11-21T10:57:46Z</dcterms:created>
  <dcterms:modified xsi:type="dcterms:W3CDTF">2024-05-22T10:38:58Z</dcterms:modified>
  <dc:language>עברית</dc:language>
</cp:coreProperties>
</file>