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הוצאות ישירות פנסיה 2022\"/>
    </mc:Choice>
  </mc:AlternateContent>
  <xr:revisionPtr revIDLastSave="0" documentId="13_ncr:1_{7EF55A38-2F7A-4546-8F9F-D57D22F51998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נספח 1" sheetId="1" r:id="rId1"/>
    <sheet name="נספח 2" sheetId="2" r:id="rId2"/>
    <sheet name="נספח 3" sheetId="3" r:id="rId3"/>
    <sheet name="13919" sheetId="4" r:id="rId4"/>
    <sheet name="13920" sheetId="12" r:id="rId5"/>
    <sheet name="13921" sheetId="13" r:id="rId6"/>
    <sheet name="13922" sheetId="14" r:id="rId7"/>
    <sheet name="13923" sheetId="15" r:id="rId8"/>
    <sheet name="13924" sheetId="16" r:id="rId9"/>
    <sheet name="13925" sheetId="17" r:id="rId10"/>
    <sheet name="13926" sheetId="18" r:id="rId11"/>
    <sheet name="13927" sheetId="19" r:id="rId12"/>
  </sheets>
  <calcPr calcId="191029"/>
</workbook>
</file>

<file path=xl/calcChain.xml><?xml version="1.0" encoding="utf-8"?>
<calcChain xmlns="http://schemas.openxmlformats.org/spreadsheetml/2006/main">
  <c r="B34" i="3" l="1"/>
  <c r="B12" i="3"/>
  <c r="B31" i="19" l="1"/>
  <c r="B21" i="19"/>
  <c r="B38" i="19" s="1"/>
  <c r="B17" i="19"/>
  <c r="B14" i="19"/>
  <c r="B10" i="19"/>
  <c r="B31" i="18"/>
  <c r="B21" i="18"/>
  <c r="B38" i="18" s="1"/>
  <c r="B17" i="18"/>
  <c r="B14" i="18"/>
  <c r="B10" i="18"/>
  <c r="B31" i="17"/>
  <c r="B21" i="17"/>
  <c r="B17" i="17"/>
  <c r="B14" i="17"/>
  <c r="B10" i="17"/>
  <c r="B31" i="16"/>
  <c r="B21" i="16"/>
  <c r="B17" i="16"/>
  <c r="B14" i="16"/>
  <c r="B10" i="16"/>
  <c r="B31" i="15"/>
  <c r="B21" i="15"/>
  <c r="B38" i="15" s="1"/>
  <c r="B17" i="15"/>
  <c r="B14" i="15"/>
  <c r="B10" i="15"/>
  <c r="B31" i="14"/>
  <c r="B21" i="14"/>
  <c r="B38" i="14" s="1"/>
  <c r="B17" i="14"/>
  <c r="B14" i="14"/>
  <c r="B10" i="14"/>
  <c r="B31" i="13"/>
  <c r="B21" i="13"/>
  <c r="B38" i="13" s="1"/>
  <c r="B17" i="13"/>
  <c r="B14" i="13"/>
  <c r="B10" i="13"/>
  <c r="B31" i="12"/>
  <c r="B21" i="12"/>
  <c r="B38" i="12" s="1"/>
  <c r="B17" i="12"/>
  <c r="B14" i="12"/>
  <c r="B10" i="12"/>
  <c r="B35" i="19" l="1"/>
  <c r="B39" i="19" s="1"/>
  <c r="B35" i="18"/>
  <c r="B39" i="18" s="1"/>
  <c r="B35" i="17"/>
  <c r="B35" i="14"/>
  <c r="B39" i="14" s="1"/>
  <c r="B35" i="16"/>
  <c r="B35" i="15"/>
  <c r="B39" i="15" s="1"/>
  <c r="B35" i="13"/>
  <c r="B39" i="13" s="1"/>
  <c r="B35" i="12"/>
  <c r="B39" i="12" s="1"/>
  <c r="B31" i="4"/>
  <c r="B21" i="4"/>
  <c r="B38" i="4" s="1"/>
  <c r="B17" i="4"/>
  <c r="B14" i="4"/>
  <c r="B10" i="4"/>
  <c r="B45" i="3"/>
  <c r="B26" i="3"/>
  <c r="B20" i="3"/>
  <c r="B54" i="2"/>
  <c r="B48" i="2"/>
  <c r="B42" i="2"/>
  <c r="B36" i="2"/>
  <c r="B30" i="2"/>
  <c r="B19" i="2"/>
  <c r="B31" i="1"/>
  <c r="B21" i="1"/>
  <c r="B38" i="1" s="1"/>
  <c r="B17" i="1"/>
  <c r="B14" i="1"/>
  <c r="B10" i="1"/>
  <c r="B56" i="2" l="1"/>
  <c r="B35" i="1"/>
  <c r="B39" i="1" s="1"/>
  <c r="B35" i="4"/>
  <c r="B39" i="4" s="1"/>
  <c r="B47" i="3" l="1"/>
</calcChain>
</file>

<file path=xl/sharedStrings.xml><?xml version="1.0" encoding="utf-8"?>
<sst xmlns="http://schemas.openxmlformats.org/spreadsheetml/2006/main" count="715" uniqueCount="91">
  <si>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</si>
  <si>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31/12/2022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</si>
  <si>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</si>
  <si>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</si>
  <si>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</si>
  <si>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</si>
  <si>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</si>
  <si>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</si>
  <si>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</si>
  <si>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</si>
  <si>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</si>
  <si>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</si>
  <si>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</si>
  <si>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</si>
  <si>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</si>
  <si>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</si>
  <si>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</si>
  <si>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</si>
  <si>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</si>
  <si>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</si>
  <si>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</si>
  <si>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</si>
  <si>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</si>
  <si>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</si>
  <si>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</si>
  <si>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</si>
  <si>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</si>
  <si>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</si>
  <si>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</si>
  <si>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</si>
  <si>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5.20.143, פריים מערכות, טלפון 03-7760600, www.primesys.co.il</t>
  </si>
  <si>
    <t>נספח 2 - פרוט עמלות והוצאות לשנה המסתיימת ביום: 31/12/2022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</si>
  <si>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</si>
  <si>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</si>
  <si>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</si>
  <si>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</si>
  <si>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</si>
  <si>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</si>
  <si>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</si>
  <si>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</si>
  <si>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</si>
  <si>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</si>
  <si>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</si>
  <si>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</si>
  <si>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</si>
  <si>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</si>
  <si>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</si>
  <si>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</si>
  <si>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</si>
  <si>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</si>
  <si>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</si>
  <si>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</si>
  <si>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</si>
  <si>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</si>
  <si>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</si>
  <si>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</si>
  <si>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31/12/2022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</si>
  <si>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</si>
  <si>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</si>
  <si>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</si>
  <si>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</si>
  <si>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</si>
  <si>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</si>
  <si>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</si>
  <si>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</si>
  <si>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</si>
  <si>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</si>
  <si>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</si>
  <si>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</si>
  <si>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בקרנות סל</t>
  </si>
  <si>
    <t>קרנות סל ישראלית</t>
  </si>
  <si>
    <t>(1) מנפיק תעודה א</t>
  </si>
  <si>
    <t>(2) מנפיק תעודה ב</t>
  </si>
  <si>
    <t>קרן סל זרה</t>
  </si>
  <si>
    <t>סך תשלומים בגין השקעה בקרנות סל</t>
  </si>
  <si>
    <t>סך הכול עמלות ניהול חיצוני</t>
  </si>
  <si>
    <t xml:space="preserve">שם הקופה המדווחת: מור פנסיה משלימה </t>
  </si>
  <si>
    <t>שם החברה המנהלת: מור גמל ופנסיה בע"מ</t>
  </si>
  <si>
    <t>שם הקופה המדווחת: מסלול לבני 50 ומטה</t>
  </si>
  <si>
    <t>שם הקופה המדווחת: מסלול לבני 50 עד 60</t>
  </si>
  <si>
    <t>שם הקופה המדווחת: מסלול לבני 60 ומעלה</t>
  </si>
  <si>
    <t>שם הקופה המדווחת: מסלול אג"ח</t>
  </si>
  <si>
    <t>שם הקופה המדווחת: מסלול אג"ח עד 25% מניות</t>
  </si>
  <si>
    <t>שם הקופה המדווחת: מסלול מדדי מניות חו"ל</t>
  </si>
  <si>
    <t>שם הקופה המדווחת: מסלול שקלי טווח קצר</t>
  </si>
  <si>
    <t>שם הקופה המדווחת: מסלול בסיסי למקבלי קצבה</t>
  </si>
  <si>
    <t>שם הקופה המדווחת: מסלול מניות</t>
  </si>
  <si>
    <t>PARETO PHARMACEUTICAL</t>
  </si>
  <si>
    <t>Ocanah Holdings</t>
  </si>
  <si>
    <t>עמודה1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</si>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</sst>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0.00%"/>
    <numFmt numFmtId="165" formatCode="#,##0.000"/>
    <numFmt numFmtId="166" formatCode="#,##0.0000"/>
    <numFmt numFmtId="167" formatCode="#,##0.00000"/>
    <numFmt numFmtId="168" formatCode=";;;"/>
  </numFmts>
  <fonts count="3" x14ac:knownFonts="1"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0" fillId="0" borderId="0" xfId="0"/>
    <xf numFmtId="0" fontId="0" fillId="0" borderId="0" xfId="0"/>
    <xf numFmtId="0" fontId="0" fillId="2" borderId="2" xfId="0" applyFill="1" applyBorder="1" applyAlignment="1">
      <alignment horizontal="right" readingOrder="2"/>
    </xf>
    <xf numFmtId="0" fontId="0" fillId="2" borderId="3" xfId="0" applyFill="1" applyBorder="1" applyAlignment="1">
      <alignment horizontal="right" readingOrder="2"/>
    </xf>
    <xf numFmtId="0" fontId="1" fillId="2" borderId="3" xfId="0" applyFont="1" applyFill="1" applyBorder="1" applyAlignment="1">
      <alignment horizontal="right" readingOrder="2"/>
    </xf>
    <xf numFmtId="4" fontId="1" fillId="2" borderId="1" xfId="0" applyNumberFormat="1" applyFont="1" applyFill="1" applyBorder="1"/>
    <xf numFmtId="4" fontId="0" fillId="0" borderId="1" xfId="0" applyNumberFormat="1" applyBorder="1"/>
    <xf numFmtId="165" fontId="1" fillId="2" borderId="1" xfId="0" applyNumberFormat="1" applyFont="1" applyFill="1" applyBorder="1"/>
    <xf numFmtId="164" fontId="0" fillId="0" borderId="1" xfId="0" applyNumberFormat="1" applyBorder="1"/>
    <xf numFmtId="3" fontId="1" fillId="2" borderId="1" xfId="0" applyNumberFormat="1" applyFont="1" applyFill="1" applyBorder="1"/>
    <xf numFmtId="0" fontId="0" fillId="2" borderId="4" xfId="0" applyFill="1" applyBorder="1" applyAlignment="1">
      <alignment horizontal="right" readingOrder="2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right" readingOrder="2"/>
    </xf>
    <xf numFmtId="3" fontId="1" fillId="2" borderId="7" xfId="0" applyNumberFormat="1" applyFont="1" applyFill="1" applyBorder="1"/>
    <xf numFmtId="168" fontId="0" fillId="0" borderId="1" xfId="0" applyNumberFormat="1" applyBorder="1"/>
    <xf numFmtId="168" fontId="0" fillId="2" borderId="3" xfId="0" applyNumberFormat="1" applyFill="1" applyBorder="1" applyAlignment="1">
      <alignment horizontal="right" readingOrder="2"/>
    </xf>
    <xf numFmtId="168" fontId="1" fillId="2" borderId="1" xfId="0" applyNumberFormat="1" applyFont="1" applyFill="1" applyBorder="1"/>
    <xf numFmtId="3" fontId="0" fillId="0" borderId="1" xfId="0" applyNumberFormat="1" applyBorder="1"/>
    <xf numFmtId="167" fontId="0" fillId="0" borderId="1" xfId="0" applyNumberFormat="1" applyBorder="1"/>
    <xf numFmtId="167" fontId="1" fillId="2" borderId="1" xfId="0" applyNumberFormat="1" applyFont="1" applyFill="1" applyBorder="1"/>
    <xf numFmtId="166" fontId="0" fillId="0" borderId="1" xfId="0" applyNumberFormat="1" applyBorder="1"/>
    <xf numFmtId="166" fontId="1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39"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2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4</xdr:row>
      <xdr:rowOff>47625</xdr:rowOff>
    </xdr:from>
    <xdr:to>
      <xdr:col>1</xdr:col>
      <xdr:colOff>962025</xdr:colOff>
      <xdr:row>6</xdr:row>
      <xdr:rowOff>57150</xdr:rowOff>
    </xdr:to>
    <xdr:pic>
      <xdr:nvPicPr>
        <xdr:cNvPr id="2" name="תמונה 1" descr="לוגו נגישות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19100" y="695325"/>
          <a:ext cx="3333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4</xdr:row>
      <xdr:rowOff>9525</xdr:rowOff>
    </xdr:from>
    <xdr:to>
      <xdr:col>1</xdr:col>
      <xdr:colOff>3343275</xdr:colOff>
      <xdr:row>6</xdr:row>
      <xdr:rowOff>19050</xdr:rowOff>
    </xdr:to>
    <xdr:pic>
      <xdr:nvPicPr>
        <xdr:cNvPr id="2" name="תמונה 1" descr="לוגו נגישות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91075" y="657225"/>
          <a:ext cx="33337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3952875</xdr:colOff>
      <xdr:row>3</xdr:row>
      <xdr:rowOff>152400</xdr:rowOff>
    </xdr:from>
    <xdr:to>
      <xdr:col>1</xdr:col>
      <xdr:colOff>4286250</xdr:colOff>
      <xdr:row>6</xdr:row>
      <xdr:rowOff>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191100" y="638175"/>
          <a:ext cx="3333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4019550</xdr:colOff>
      <xdr:row>4</xdr:row>
      <xdr:rowOff>76200</xdr:rowOff>
    </xdr:from>
    <xdr:to>
      <xdr:col>1</xdr:col>
      <xdr:colOff>4352925</xdr:colOff>
      <xdr:row>6</xdr:row>
      <xdr:rowOff>57150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343500" y="723900"/>
          <a:ext cx="333375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4048125</xdr:colOff>
      <xdr:row>4</xdr:row>
      <xdr:rowOff>66675</xdr:rowOff>
    </xdr:from>
    <xdr:to>
      <xdr:col>1</xdr:col>
      <xdr:colOff>4381500</xdr:colOff>
      <xdr:row>6</xdr:row>
      <xdr:rowOff>76200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00625" y="714375"/>
          <a:ext cx="333375" cy="33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4352925</xdr:colOff>
      <xdr:row>4</xdr:row>
      <xdr:rowOff>0</xdr:rowOff>
    </xdr:from>
    <xdr:to>
      <xdr:col>1</xdr:col>
      <xdr:colOff>4686300</xdr:colOff>
      <xdr:row>6</xdr:row>
      <xdr:rowOff>9525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48350" y="647700"/>
          <a:ext cx="333375" cy="333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3800475</xdr:colOff>
      <xdr:row>4</xdr:row>
      <xdr:rowOff>19050</xdr:rowOff>
    </xdr:from>
    <xdr:to>
      <xdr:col>1</xdr:col>
      <xdr:colOff>4133850</xdr:colOff>
      <xdr:row>6</xdr:row>
      <xdr:rowOff>28575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153000" y="666750"/>
          <a:ext cx="333375" cy="333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3552825</xdr:colOff>
      <xdr:row>4</xdr:row>
      <xdr:rowOff>66675</xdr:rowOff>
    </xdr:from>
    <xdr:to>
      <xdr:col>1</xdr:col>
      <xdr:colOff>3971924</xdr:colOff>
      <xdr:row>6</xdr:row>
      <xdr:rowOff>76200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143476" y="714375"/>
          <a:ext cx="419099" cy="333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4</xdr:row>
      <xdr:rowOff>0</xdr:rowOff>
    </xdr:from>
    <xdr:to>
      <xdr:col>1</xdr:col>
      <xdr:colOff>4295775</xdr:colOff>
      <xdr:row>6</xdr:row>
      <xdr:rowOff>9525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48275" y="647700"/>
          <a:ext cx="333375" cy="333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3667125</xdr:colOff>
      <xdr:row>4</xdr:row>
      <xdr:rowOff>19050</xdr:rowOff>
    </xdr:from>
    <xdr:to>
      <xdr:col>1</xdr:col>
      <xdr:colOff>4000500</xdr:colOff>
      <xdr:row>6</xdr:row>
      <xdr:rowOff>28575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67300" y="666750"/>
          <a:ext cx="333375" cy="333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3686175</xdr:colOff>
      <xdr:row>4</xdr:row>
      <xdr:rowOff>76200</xdr:rowOff>
    </xdr:from>
    <xdr:to>
      <xdr:col>1</xdr:col>
      <xdr:colOff>4019550</xdr:colOff>
      <xdr:row>6</xdr:row>
      <xdr:rowOff>85725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76825" y="723900"/>
          <a:ext cx="333375" cy="333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4524375</xdr:colOff>
      <xdr:row>4</xdr:row>
      <xdr:rowOff>57150</xdr:rowOff>
    </xdr:from>
    <xdr:to>
      <xdr:col>1</xdr:col>
      <xdr:colOff>4857750</xdr:colOff>
      <xdr:row>6</xdr:row>
      <xdr:rowOff>66675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524475" y="704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45558E-39F4-4FC8-BDAA-2074832266F2}" name="RowTitleRegion1.a9.b41.1" displayName="RowTitleRegion1.a9.b41.1" ref="A9:B41" totalsRowShown="0" headerRowBorderDxfId="37" tableBorderDxfId="38" totalsRowBorderDxfId="36">
  <autoFilter ref="A9:B41" xr:uid="{DC5210C8-E5F5-47DF-809F-0284E6CFB7C2}">
    <filterColumn colId="0" hiddenButton="1"/>
    <filterColumn colId="1" hiddenButton="1"/>
  </autoFilter>
  <tableColumns count="2">
    <tableColumn id="1" xr3:uid="{FC664309-8DEA-4C87-92AD-9737EE703F2B}" name="עמודה1"/>
    <tableColumn id="2" xr3:uid="{BF60ABF7-FA6D-4605-A24E-937A3EFF3EEC}" name="אלפי ₪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2BE374-E2E3-494B-B505-11FC17E6E270}" name="RowTitleRegion1.a9.b58.2" displayName="RowTitleRegion1.a9.b58.2" ref="A9:B58" totalsRowShown="0" headerRowBorderDxfId="34" tableBorderDxfId="35" totalsRowBorderDxfId="33">
  <autoFilter ref="A9:B58" xr:uid="{7A8527D8-E662-49F8-B608-A5F6D6DBB015}">
    <filterColumn colId="0" hiddenButton="1"/>
    <filterColumn colId="1" hiddenButton="1"/>
  </autoFilter>
  <tableColumns count="2">
    <tableColumn id="1" xr3:uid="{C0A7FF04-55B4-4C53-9813-082ED9E93F0C}" name="עמודה1" dataDxfId="32"/>
    <tableColumn id="2" xr3:uid="{7E99B7DF-15ED-4214-B544-FDA220221F1C}" name="אלפי ₪" dataDxfId="31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B1ECD7-DF37-4845-B657-CC02F122B851}" name="RowTitleRegion1.a9.b48.2" displayName="RowTitleRegion1.a9.b48.2" ref="A9:B48" totalsRowShown="0" headerRowBorderDxfId="29" tableBorderDxfId="30" totalsRowBorderDxfId="28">
  <autoFilter ref="A9:B48" xr:uid="{D78AE3FE-7690-4935-A207-D89D2E4523A6}">
    <filterColumn colId="0" hiddenButton="1"/>
    <filterColumn colId="1" hiddenButton="1"/>
  </autoFilter>
  <tableColumns count="2">
    <tableColumn id="1" xr3:uid="{04442C74-C46B-4B51-B7CA-0D362060F98A}" name="עמודה1" dataDxfId="27"/>
    <tableColumn id="2" xr3:uid="{CDA997C3-50D7-4E16-A90E-EFBFE1211F7D}" name="אלפי ₪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D228C3-1FFA-4735-8A11-8DB80E1260F4}" name="RowTitleRegion1.a9.b41.2" displayName="RowTitleRegion1.a9.b41.2" ref="A9:B41" totalsRowShown="0" headerRowBorderDxfId="25" tableBorderDxfId="26" totalsRowBorderDxfId="24">
  <autoFilter ref="A9:B41" xr:uid="{0DD847FA-247D-4829-BAE2-6AC7B153C697}">
    <filterColumn colId="0" hiddenButton="1"/>
    <filterColumn colId="1" hiddenButton="1"/>
  </autoFilter>
  <tableColumns count="2">
    <tableColumn id="1" xr3:uid="{A0440670-303E-4725-A73B-0C702DF258CB}" name="עמודה1"/>
    <tableColumn id="2" xr3:uid="{C28B8CA6-E2DE-42FF-B21D-C7192C74F54B}" name="אלפי ₪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0E9626-6062-46DE-9C3C-E34973EC8860}" name="RowTitleRegion1.a9.b41.2" displayName="RowTitleRegion1.a9.b41.2_" ref="A9:B41" totalsRowShown="0" headerRowBorderDxfId="22" tableBorderDxfId="23" totalsRowBorderDxfId="21">
  <autoFilter ref="A9:B41" xr:uid="{5F301776-6DDC-463A-AA3F-9E34CAFF459D}"/>
  <tableColumns count="2">
    <tableColumn id="1" xr3:uid="{A64EF04E-6BA6-4669-B455-35C441272DD1}" name="עמודה1"/>
    <tableColumn id="2" xr3:uid="{5C875488-3573-47A8-A8CC-2FDAAA821F66}" name="אלפי ₪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34FCE9-061E-451A-B7D9-5487C4EB5CE9}" name="RowTitleRegion1.a9.b41.2" displayName="_RowTitleRegion1.a9.b41.2" ref="A9:B41" totalsRowShown="0" headerRowBorderDxfId="19" tableBorderDxfId="20" totalsRowBorderDxfId="18">
  <autoFilter ref="A9:B41" xr:uid="{DBCFB952-56BC-4CC7-A84F-97D3A3446772}"/>
  <tableColumns count="2">
    <tableColumn id="1" xr3:uid="{FC639C76-587F-4E79-9297-085D5AB9874A}" name="עמודה1"/>
    <tableColumn id="2" xr3:uid="{A1668778-A5BE-4932-A6D2-EB3970C147C1}" name="אלפי ₪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508D94-EFC9-48C5-B851-8AEF090691D6}" name="RowTitleRegion1.a9.b41.1" displayName="RowTitleRegion1.a9.b41.1_" ref="A9:B41" totalsRowShown="0" headerRowBorderDxfId="16" tableBorderDxfId="17" totalsRowBorderDxfId="15">
  <autoFilter ref="A9:B41" xr:uid="{24CF5597-DAB5-4485-96AC-B65B49FCFCAB}"/>
  <tableColumns count="2">
    <tableColumn id="1" xr3:uid="{80EBAF9C-202E-44E5-9662-C490C346BD80}" name="עמודה1"/>
    <tableColumn id="2" xr3:uid="{761F8087-DC8E-4FE8-ACD9-EBCFB79E43B8}" name="אלפי ₪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B0A4E6-8D74-47D1-9AC4-6497BE994436}" name="RowTitleRegion1.a9.b41.2" displayName="_RowTitleRegion1.a9.b41.2_1" ref="A9:B41" totalsRowShown="0" headerRowBorderDxfId="13" tableBorderDxfId="14" totalsRowBorderDxfId="12">
  <autoFilter ref="A9:B41" xr:uid="{150B45BF-DAC9-4B07-9F1D-71FB12BF151A}"/>
  <tableColumns count="2">
    <tableColumn id="1" xr3:uid="{C2291837-3181-4710-9ECC-EA58E6B8E3F5}" name="עמודה1"/>
    <tableColumn id="2" xr3:uid="{1BFADB0B-7458-42DD-985B-CFACEC4B7B3D}" name="אלפי ₪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A27186-2467-48A0-86E3-5638FB928981}" name="RowTitleRegion1.a9.b41.2" displayName="_RowTitleRegion1.a9.b41.2_2" ref="A9:B41" totalsRowShown="0" headerRowBorderDxfId="10" tableBorderDxfId="11" totalsRowBorderDxfId="9">
  <autoFilter ref="A9:B41" xr:uid="{40372686-A8FB-4A1E-BBA5-810B542205BF}"/>
  <tableColumns count="2">
    <tableColumn id="1" xr3:uid="{84F64F79-CAD6-4AFD-B569-D0AA3479E821}" name="עמודה1"/>
    <tableColumn id="2" xr3:uid="{B84B8455-2787-452D-9881-01BD734823C9}" name="אלפי ₪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8FE9D4F-B310-49A5-90C5-45B6D8AD5C21}" name="RowTitleRegion1.a9.b41.2" displayName="_RowTitleRegion1.a9.b41.2_3" ref="A9:B41" totalsRowShown="0" headerRowBorderDxfId="7" tableBorderDxfId="8" totalsRowBorderDxfId="6">
  <autoFilter ref="A9:B41" xr:uid="{CB8DD8A6-C9A9-4644-80BB-2E6C0F0B2C09}"/>
  <tableColumns count="2">
    <tableColumn id="1" xr3:uid="{68737B13-2261-4358-9C61-A29AC823B321}" name="עמודה1"/>
    <tableColumn id="2" xr3:uid="{657247B9-F41D-460D-A766-256916FF5BDA}" name="אלפי ₪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7BA3E3F-665E-4466-B588-F2A2C6841265}" name="RowTitleRegion1.a9.b41.2" displayName="_RowTitleRegion1.a9.b41.2_4" ref="A9:B41" totalsRowShown="0" headerRowBorderDxfId="4" tableBorderDxfId="5" totalsRowBorderDxfId="3">
  <autoFilter ref="A9:B41" xr:uid="{976DA1B4-89E5-41CB-BE5C-378FDB1C9E7B}"/>
  <tableColumns count="2">
    <tableColumn id="1" xr3:uid="{7768C1B2-E12E-4EBC-9FD6-B5F6D5B8139F}" name="עמודה1"/>
    <tableColumn id="2" xr3:uid="{DEDF1BB0-701B-4615-9CFA-4D80D42F97BF}" name="אלפי ₪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8456AD6-3BB3-4788-A0A4-21CBACD43E02}" name="RowTitleRegion1.a9.b41.2" displayName="_RowTitleRegion1.a9.b41.2_5" ref="A9:B41" totalsRowShown="0" headerRowBorderDxfId="1" tableBorderDxfId="2" totalsRowBorderDxfId="0">
  <autoFilter ref="A9:B41" xr:uid="{ADB9A739-93B5-4F29-BF6C-F6D34F4D20FB}"/>
  <tableColumns count="2">
    <tableColumn id="1" xr3:uid="{BC153108-664E-4FF6-8AF2-56357616F1AC}" name="עמודה1"/>
    <tableColumn id="2" xr3:uid="{1362462B-B2E3-4018-9FF8-D183435549D2}" name="אלפי ₪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sqref="A1:B1"/>
    </sheetView>
  </sheetViews>
  <sheetFormatPr defaultColWidth="0" defaultRowHeight="12.75" zeroHeight="1" x14ac:dyDescent="0.2"/>
  <cols>
    <col min="1" max="1" width="9.140625" customWidth="1"/>
    <col min="2" max="2" width="71.7109375" customWidth="1"/>
    <col min="3" max="3" width="9.140625" customWidth="1"/>
    <col min="53" max="16384" width="9.140625" hidden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76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7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8">
        <v>4.76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7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8">
        <v>5.2999999999999999E-2</v>
      </c>
    </row>
    <row r="17" spans="1:2" x14ac:dyDescent="0.2">
      <c r="A17" s="6" t="s">
        <v>9</v>
      </c>
      <c r="B17" s="7" t="e">
        <f>B18+B19+B20</f>
        <v>#VALUE!</v>
      </c>
    </row>
    <row r="18" spans="1:2" x14ac:dyDescent="0.2">
      <c r="A18" s="5" t="s">
        <v>10</v>
      </c>
      <c r="B18" s="8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7">
        <f>SUM(B22:B29)</f>
        <v>0.84650000000000003</v>
      </c>
    </row>
    <row r="22" spans="1:2" x14ac:dyDescent="0.2">
      <c r="A22" s="5" t="s">
        <v>14</v>
      </c>
      <c r="B22" s="8">
        <v>0.78549999999999998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8">
        <v>6.0999999999999999E-2</v>
      </c>
    </row>
    <row r="27" spans="1:2" x14ac:dyDescent="0.2">
      <c r="A27" s="5" t="s">
        <v>19</v>
      </c>
      <c r="B27" s="8">
        <v>0</v>
      </c>
    </row>
    <row r="28" spans="1:2" x14ac:dyDescent="0.2">
      <c r="A28" s="5" t="s">
        <v>20</v>
      </c>
      <c r="B28" s="8">
        <v>0</v>
      </c>
    </row>
    <row r="29" spans="1:2" x14ac:dyDescent="0.2">
      <c r="A29" s="5" t="s">
        <v>21</v>
      </c>
      <c r="B29" s="8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7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9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B35/16810.855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16810.855</v>
      </c>
    </row>
    <row r="42" spans="1:2" x14ac:dyDescent="0.2"/>
    <row r="43" spans="1:2" x14ac:dyDescent="0.2"/>
    <row r="44" spans="1:2" x14ac:dyDescent="0.2">
      <c r="A44" s="1" t="s">
        <v>30</v>
      </c>
    </row>
    <row r="45" spans="1:2" x14ac:dyDescent="0.2"/>
    <row r="46" spans="1:2" x14ac:dyDescent="0.2"/>
    <row r="47" spans="1:2" x14ac:dyDescent="0.2"/>
    <row r="48" spans="1: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spans="3:3" x14ac:dyDescent="0.2"/>
    <row r="9986" spans="3:3" x14ac:dyDescent="0.2"/>
    <row r="9987" spans="3:3" x14ac:dyDescent="0.2"/>
    <row r="9988" spans="3:3" x14ac:dyDescent="0.2"/>
    <row r="9989" spans="3:3" x14ac:dyDescent="0.2"/>
    <row r="9990" spans="3:3" x14ac:dyDescent="0.2"/>
    <row r="9991" spans="3:3" x14ac:dyDescent="0.2"/>
    <row r="9992" spans="3:3" x14ac:dyDescent="0.2"/>
    <row r="9993" spans="3:3" x14ac:dyDescent="0.2"/>
    <row r="9994" spans="3:3" x14ac:dyDescent="0.2"/>
    <row r="9995" spans="3:3" x14ac:dyDescent="0.2"/>
    <row r="9996" spans="3:3" x14ac:dyDescent="0.2"/>
    <row r="9997" spans="3:3" x14ac:dyDescent="0.2"/>
    <row r="9998" spans="3:3" x14ac:dyDescent="0.2"/>
    <row r="9999" spans="3:3" x14ac:dyDescent="0.2"/>
    <row r="10000" spans="3:3" x14ac:dyDescent="0.2">
      <c r="C10000">
        <v>1</v>
      </c>
    </row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5" right="0.75" top="1" bottom="1" header="0.5" footer="0.5"/>
  <pageSetup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58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31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76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32</v>
      </c>
      <c r="B10" s="18" t="s">
        <v>90</v>
      </c>
    </row>
    <row r="11" spans="1:2" x14ac:dyDescent="0.2">
      <c r="A11" s="6" t="s">
        <v>33</v>
      </c>
      <c r="B11" s="18" t="s">
        <v>90</v>
      </c>
    </row>
    <row r="12" spans="1:2" x14ac:dyDescent="0.2">
      <c r="A12" s="5" t="s">
        <v>34</v>
      </c>
      <c r="B12" s="16" t="s">
        <v>90</v>
      </c>
    </row>
    <row r="13" spans="1:2" x14ac:dyDescent="0.2">
      <c r="A13" s="5" t="s">
        <v>35</v>
      </c>
      <c r="B13" s="16" t="s">
        <v>90</v>
      </c>
    </row>
    <row r="14" spans="1:2" x14ac:dyDescent="0.2">
      <c r="A14" s="5" t="s">
        <v>36</v>
      </c>
      <c r="B14" s="16" t="s">
        <v>90</v>
      </c>
    </row>
    <row r="15" spans="1:2" x14ac:dyDescent="0.2">
      <c r="A15" s="6" t="s">
        <v>37</v>
      </c>
      <c r="B15" s="18" t="s">
        <v>90</v>
      </c>
    </row>
    <row r="16" spans="1:2" x14ac:dyDescent="0.2">
      <c r="A16" s="5" t="s">
        <v>38</v>
      </c>
      <c r="B16" s="19">
        <v>4.76</v>
      </c>
    </row>
    <row r="17" spans="1:2" x14ac:dyDescent="0.2">
      <c r="A17" s="5" t="s">
        <v>35</v>
      </c>
      <c r="B17" s="16" t="s">
        <v>90</v>
      </c>
    </row>
    <row r="18" spans="1:2" x14ac:dyDescent="0.2">
      <c r="A18" s="5" t="s">
        <v>36</v>
      </c>
      <c r="B18" s="16" t="s">
        <v>90</v>
      </c>
    </row>
    <row r="19" spans="1:2" x14ac:dyDescent="0.2">
      <c r="A19" s="6" t="s">
        <v>39</v>
      </c>
      <c r="B19" s="11">
        <f>SUM(B12:B14)+SUM(B16:B18)</f>
        <v>4.76</v>
      </c>
    </row>
    <row r="20" spans="1:2" x14ac:dyDescent="0.2">
      <c r="A20" s="17" t="s">
        <v>90</v>
      </c>
      <c r="B20" s="16" t="s">
        <v>90</v>
      </c>
    </row>
    <row r="21" spans="1:2" x14ac:dyDescent="0.2">
      <c r="A21" s="6" t="s">
        <v>40</v>
      </c>
      <c r="B21" s="18" t="s">
        <v>90</v>
      </c>
    </row>
    <row r="22" spans="1:2" x14ac:dyDescent="0.2">
      <c r="A22" s="6" t="s">
        <v>33</v>
      </c>
      <c r="B22" s="18" t="s">
        <v>90</v>
      </c>
    </row>
    <row r="23" spans="1:2" x14ac:dyDescent="0.2">
      <c r="A23" s="5" t="s">
        <v>41</v>
      </c>
      <c r="B23" s="16" t="s">
        <v>90</v>
      </c>
    </row>
    <row r="24" spans="1:2" x14ac:dyDescent="0.2">
      <c r="A24" s="5" t="s">
        <v>42</v>
      </c>
      <c r="B24" s="16" t="s">
        <v>90</v>
      </c>
    </row>
    <row r="25" spans="1:2" x14ac:dyDescent="0.2">
      <c r="A25" s="5" t="s">
        <v>36</v>
      </c>
      <c r="B25" s="16" t="s">
        <v>90</v>
      </c>
    </row>
    <row r="26" spans="1:2" x14ac:dyDescent="0.2">
      <c r="A26" s="6" t="s">
        <v>37</v>
      </c>
      <c r="B26" s="18" t="s">
        <v>90</v>
      </c>
    </row>
    <row r="27" spans="1:2" x14ac:dyDescent="0.2">
      <c r="A27" s="5" t="s">
        <v>38</v>
      </c>
      <c r="B27" s="19">
        <v>5.2999999999999999E-2</v>
      </c>
    </row>
    <row r="28" spans="1:2" x14ac:dyDescent="0.2">
      <c r="A28" s="5" t="s">
        <v>42</v>
      </c>
      <c r="B28" s="16" t="s">
        <v>90</v>
      </c>
    </row>
    <row r="29" spans="1:2" x14ac:dyDescent="0.2">
      <c r="A29" s="5" t="s">
        <v>36</v>
      </c>
      <c r="B29" s="19">
        <v>0</v>
      </c>
    </row>
    <row r="30" spans="1:2" x14ac:dyDescent="0.2">
      <c r="A30" s="6" t="s">
        <v>43</v>
      </c>
      <c r="B30" s="11">
        <f>SUM(B23:B25)+SUM(B27:B29)</f>
        <v>5.2999999999999999E-2</v>
      </c>
    </row>
    <row r="31" spans="1:2" x14ac:dyDescent="0.2">
      <c r="A31" s="17" t="s">
        <v>90</v>
      </c>
      <c r="B31" s="16" t="s">
        <v>90</v>
      </c>
    </row>
    <row r="32" spans="1:2" x14ac:dyDescent="0.2">
      <c r="A32" s="6" t="s">
        <v>44</v>
      </c>
      <c r="B32" s="18" t="s">
        <v>90</v>
      </c>
    </row>
    <row r="33" spans="1:2" x14ac:dyDescent="0.2">
      <c r="A33" s="5" t="s">
        <v>45</v>
      </c>
      <c r="B33" s="16" t="s">
        <v>90</v>
      </c>
    </row>
    <row r="34" spans="1:2" x14ac:dyDescent="0.2">
      <c r="A34" s="5" t="s">
        <v>46</v>
      </c>
      <c r="B34" s="16" t="s">
        <v>90</v>
      </c>
    </row>
    <row r="35" spans="1:2" x14ac:dyDescent="0.2">
      <c r="A35" s="5" t="s">
        <v>36</v>
      </c>
      <c r="B35" s="16" t="s">
        <v>90</v>
      </c>
    </row>
    <row r="36" spans="1:2" x14ac:dyDescent="0.2">
      <c r="A36" s="6" t="s">
        <v>47</v>
      </c>
      <c r="B36" s="11">
        <f>SUM(B33:B35)</f>
        <v>0</v>
      </c>
    </row>
    <row r="37" spans="1:2" x14ac:dyDescent="0.2">
      <c r="A37" s="17" t="s">
        <v>90</v>
      </c>
      <c r="B37" s="16" t="s">
        <v>90</v>
      </c>
    </row>
    <row r="38" spans="1:2" x14ac:dyDescent="0.2">
      <c r="A38" s="6" t="s">
        <v>48</v>
      </c>
      <c r="B38" s="18" t="s">
        <v>90</v>
      </c>
    </row>
    <row r="39" spans="1:2" x14ac:dyDescent="0.2">
      <c r="A39" s="5" t="s">
        <v>45</v>
      </c>
      <c r="B39" s="16" t="s">
        <v>90</v>
      </c>
    </row>
    <row r="40" spans="1:2" x14ac:dyDescent="0.2">
      <c r="A40" s="5" t="s">
        <v>46</v>
      </c>
      <c r="B40" s="16" t="s">
        <v>90</v>
      </c>
    </row>
    <row r="41" spans="1:2" x14ac:dyDescent="0.2">
      <c r="A41" s="5" t="s">
        <v>36</v>
      </c>
      <c r="B41" s="16" t="s">
        <v>90</v>
      </c>
    </row>
    <row r="42" spans="1:2" x14ac:dyDescent="0.2">
      <c r="A42" s="6" t="s">
        <v>49</v>
      </c>
      <c r="B42" s="11">
        <f>SUM(B39:B41)</f>
        <v>0</v>
      </c>
    </row>
    <row r="43" spans="1:2" x14ac:dyDescent="0.2">
      <c r="A43" s="17" t="s">
        <v>90</v>
      </c>
      <c r="B43" s="16" t="s">
        <v>90</v>
      </c>
    </row>
    <row r="44" spans="1:2" x14ac:dyDescent="0.2">
      <c r="A44" s="6" t="s">
        <v>50</v>
      </c>
      <c r="B44" s="18" t="s">
        <v>90</v>
      </c>
    </row>
    <row r="45" spans="1:2" x14ac:dyDescent="0.2">
      <c r="A45" s="5" t="s">
        <v>45</v>
      </c>
      <c r="B45" s="16" t="s">
        <v>90</v>
      </c>
    </row>
    <row r="46" spans="1:2" x14ac:dyDescent="0.2">
      <c r="A46" s="5" t="s">
        <v>46</v>
      </c>
      <c r="B46" s="16" t="s">
        <v>90</v>
      </c>
    </row>
    <row r="47" spans="1:2" x14ac:dyDescent="0.2">
      <c r="A47" s="6" t="s">
        <v>51</v>
      </c>
      <c r="B47" s="16" t="s">
        <v>90</v>
      </c>
    </row>
    <row r="48" spans="1:2" x14ac:dyDescent="0.2">
      <c r="A48" s="17" t="s">
        <v>90</v>
      </c>
      <c r="B48" s="11">
        <f>SUM(B45:B47)</f>
        <v>0</v>
      </c>
    </row>
    <row r="49" spans="1:2" x14ac:dyDescent="0.2">
      <c r="A49" s="17" t="s">
        <v>90</v>
      </c>
      <c r="B49" s="16" t="s">
        <v>90</v>
      </c>
    </row>
    <row r="50" spans="1:2" x14ac:dyDescent="0.2">
      <c r="A50" s="6" t="s">
        <v>52</v>
      </c>
      <c r="B50" s="18" t="s">
        <v>90</v>
      </c>
    </row>
    <row r="51" spans="1:2" x14ac:dyDescent="0.2">
      <c r="A51" s="5" t="s">
        <v>45</v>
      </c>
      <c r="B51" s="16" t="s">
        <v>90</v>
      </c>
    </row>
    <row r="52" spans="1:2" x14ac:dyDescent="0.2">
      <c r="A52" s="5" t="s">
        <v>46</v>
      </c>
      <c r="B52" s="16" t="s">
        <v>90</v>
      </c>
    </row>
    <row r="53" spans="1:2" x14ac:dyDescent="0.2">
      <c r="A53" s="5" t="s">
        <v>36</v>
      </c>
      <c r="B53" s="16" t="s">
        <v>90</v>
      </c>
    </row>
    <row r="54" spans="1:2" x14ac:dyDescent="0.2">
      <c r="A54" s="6" t="s">
        <v>53</v>
      </c>
      <c r="B54" s="11">
        <f>SUM(B51:B53)</f>
        <v>0</v>
      </c>
    </row>
    <row r="55" spans="1:2" x14ac:dyDescent="0.2">
      <c r="A55" s="17" t="s">
        <v>90</v>
      </c>
      <c r="B55" s="18" t="s">
        <v>90</v>
      </c>
    </row>
    <row r="56" spans="1:2" x14ac:dyDescent="0.2">
      <c r="A56" s="6" t="s">
        <v>54</v>
      </c>
      <c r="B56" s="11">
        <f>B19+B30+B36+B42+B48+B54</f>
        <v>4.8129999999999997</v>
      </c>
    </row>
    <row r="57" spans="1:2" x14ac:dyDescent="0.2">
      <c r="A57" s="17" t="s">
        <v>90</v>
      </c>
      <c r="B57" s="18" t="s">
        <v>90</v>
      </c>
    </row>
    <row r="58" spans="1:2" x14ac:dyDescent="0.2">
      <c r="A58" s="14" t="s">
        <v>55</v>
      </c>
      <c r="B58" s="15">
        <v>16810.855</v>
      </c>
    </row>
    <row r="59" spans="1:2" x14ac:dyDescent="0.2"/>
    <row r="60" spans="1:2" x14ac:dyDescent="0.2"/>
    <row r="61" spans="1:2" x14ac:dyDescent="0.2"/>
    <row r="62" spans="1:2" x14ac:dyDescent="0.2">
      <c r="A62" s="1" t="s">
        <v>30</v>
      </c>
    </row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5" right="0.75" top="1" bottom="1" header="0.5" footer="0.5"/>
  <pageSetup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75.140625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56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76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57</v>
      </c>
      <c r="B10" s="18" t="s">
        <v>90</v>
      </c>
    </row>
    <row r="11" spans="1:2" x14ac:dyDescent="0.2">
      <c r="A11" s="17" t="s">
        <v>90</v>
      </c>
      <c r="B11" s="16" t="s">
        <v>90</v>
      </c>
    </row>
    <row r="12" spans="1:2" x14ac:dyDescent="0.2">
      <c r="A12" s="6" t="s">
        <v>58</v>
      </c>
      <c r="B12" s="9">
        <f>SUM(B13:B14)</f>
        <v>0.78600000000000003</v>
      </c>
    </row>
    <row r="13" spans="1:2" s="3" customFormat="1" x14ac:dyDescent="0.2">
      <c r="A13" s="4" t="s">
        <v>87</v>
      </c>
      <c r="B13" s="9">
        <v>0.42699999999999999</v>
      </c>
    </row>
    <row r="14" spans="1:2" s="3" customFormat="1" x14ac:dyDescent="0.2">
      <c r="A14" s="4" t="s">
        <v>88</v>
      </c>
      <c r="B14" s="9">
        <v>0.35899999999999999</v>
      </c>
    </row>
    <row r="15" spans="1:2" x14ac:dyDescent="0.2">
      <c r="A15" s="17" t="s">
        <v>90</v>
      </c>
      <c r="B15" s="16" t="s">
        <v>90</v>
      </c>
    </row>
    <row r="16" spans="1:2" x14ac:dyDescent="0.2">
      <c r="A16" s="6" t="s">
        <v>59</v>
      </c>
      <c r="B16" s="18" t="s">
        <v>90</v>
      </c>
    </row>
    <row r="17" spans="1:2" x14ac:dyDescent="0.2">
      <c r="A17" s="5" t="s">
        <v>45</v>
      </c>
      <c r="B17" s="16" t="s">
        <v>90</v>
      </c>
    </row>
    <row r="18" spans="1:2" x14ac:dyDescent="0.2">
      <c r="A18" s="5" t="s">
        <v>46</v>
      </c>
      <c r="B18" s="16" t="s">
        <v>90</v>
      </c>
    </row>
    <row r="19" spans="1:2" x14ac:dyDescent="0.2">
      <c r="A19" s="5" t="s">
        <v>36</v>
      </c>
      <c r="B19" s="16" t="s">
        <v>90</v>
      </c>
    </row>
    <row r="20" spans="1:2" x14ac:dyDescent="0.2">
      <c r="A20" s="6" t="s">
        <v>60</v>
      </c>
      <c r="B20" s="11">
        <f>SUM(B17:B19)</f>
        <v>0</v>
      </c>
    </row>
    <row r="21" spans="1:2" x14ac:dyDescent="0.2">
      <c r="A21" s="17" t="s">
        <v>90</v>
      </c>
      <c r="B21" s="16" t="s">
        <v>90</v>
      </c>
    </row>
    <row r="22" spans="1:2" x14ac:dyDescent="0.2">
      <c r="A22" s="6" t="s">
        <v>61</v>
      </c>
      <c r="B22" s="18" t="s">
        <v>90</v>
      </c>
    </row>
    <row r="23" spans="1:2" x14ac:dyDescent="0.2">
      <c r="A23" s="5" t="s">
        <v>45</v>
      </c>
      <c r="B23" s="16" t="s">
        <v>90</v>
      </c>
    </row>
    <row r="24" spans="1:2" x14ac:dyDescent="0.2">
      <c r="A24" s="5" t="s">
        <v>46</v>
      </c>
      <c r="B24" s="16" t="s">
        <v>90</v>
      </c>
    </row>
    <row r="25" spans="1:2" x14ac:dyDescent="0.2">
      <c r="A25" s="5" t="s">
        <v>36</v>
      </c>
      <c r="B25" s="16" t="s">
        <v>90</v>
      </c>
    </row>
    <row r="26" spans="1:2" x14ac:dyDescent="0.2">
      <c r="A26" s="6" t="s">
        <v>62</v>
      </c>
      <c r="B26" s="11">
        <f>SUM(B23:B25)</f>
        <v>0</v>
      </c>
    </row>
    <row r="27" spans="1:2" x14ac:dyDescent="0.2">
      <c r="A27" s="17" t="s">
        <v>90</v>
      </c>
      <c r="B27" s="16" t="s">
        <v>90</v>
      </c>
    </row>
    <row r="28" spans="1:2" x14ac:dyDescent="0.2">
      <c r="A28" s="6" t="s">
        <v>63</v>
      </c>
      <c r="B28" s="18" t="s">
        <v>90</v>
      </c>
    </row>
    <row r="29" spans="1:2" x14ac:dyDescent="0.2">
      <c r="A29" s="6" t="s">
        <v>64</v>
      </c>
      <c r="B29" s="18" t="s">
        <v>90</v>
      </c>
    </row>
    <row r="30" spans="1:2" x14ac:dyDescent="0.2">
      <c r="A30" s="5" t="s">
        <v>65</v>
      </c>
      <c r="B30" s="16" t="s">
        <v>90</v>
      </c>
    </row>
    <row r="31" spans="1:2" x14ac:dyDescent="0.2">
      <c r="A31" s="5" t="s">
        <v>66</v>
      </c>
      <c r="B31" s="16" t="s">
        <v>90</v>
      </c>
    </row>
    <row r="32" spans="1:2" x14ac:dyDescent="0.2">
      <c r="A32" s="5" t="s">
        <v>36</v>
      </c>
      <c r="B32" s="19">
        <v>0</v>
      </c>
    </row>
    <row r="33" spans="1:2" x14ac:dyDescent="0.2">
      <c r="A33" s="6" t="s">
        <v>67</v>
      </c>
      <c r="B33" s="18" t="s">
        <v>90</v>
      </c>
    </row>
    <row r="34" spans="1:2" x14ac:dyDescent="0.2">
      <c r="A34" s="6" t="s">
        <v>68</v>
      </c>
      <c r="B34" s="11">
        <f>SUM(B30:B32)</f>
        <v>0</v>
      </c>
    </row>
    <row r="35" spans="1:2" x14ac:dyDescent="0.2">
      <c r="A35" s="17" t="s">
        <v>90</v>
      </c>
      <c r="B35" s="16" t="s">
        <v>90</v>
      </c>
    </row>
    <row r="36" spans="1:2" x14ac:dyDescent="0.2">
      <c r="A36" s="6" t="s">
        <v>69</v>
      </c>
      <c r="B36" s="18" t="s">
        <v>90</v>
      </c>
    </row>
    <row r="37" spans="1:2" x14ac:dyDescent="0.2">
      <c r="A37" s="6" t="s">
        <v>70</v>
      </c>
      <c r="B37" s="18" t="s">
        <v>90</v>
      </c>
    </row>
    <row r="38" spans="1:2" x14ac:dyDescent="0.2">
      <c r="A38" s="5" t="s">
        <v>71</v>
      </c>
      <c r="B38" s="19">
        <v>6.0999999999999999E-2</v>
      </c>
    </row>
    <row r="39" spans="1:2" x14ac:dyDescent="0.2">
      <c r="A39" s="5" t="s">
        <v>72</v>
      </c>
      <c r="B39" s="16" t="s">
        <v>90</v>
      </c>
    </row>
    <row r="40" spans="1:2" x14ac:dyDescent="0.2">
      <c r="A40" s="5" t="s">
        <v>36</v>
      </c>
      <c r="B40" s="16" t="s">
        <v>90</v>
      </c>
    </row>
    <row r="41" spans="1:2" x14ac:dyDescent="0.2">
      <c r="A41" s="6" t="s">
        <v>73</v>
      </c>
      <c r="B41" s="18" t="s">
        <v>90</v>
      </c>
    </row>
    <row r="42" spans="1:2" x14ac:dyDescent="0.2">
      <c r="A42" s="17" t="s">
        <v>90</v>
      </c>
      <c r="B42" s="19">
        <v>0</v>
      </c>
    </row>
    <row r="43" spans="1:2" x14ac:dyDescent="0.2">
      <c r="A43" s="17" t="s">
        <v>90</v>
      </c>
      <c r="B43" s="19">
        <v>0</v>
      </c>
    </row>
    <row r="44" spans="1:2" x14ac:dyDescent="0.2">
      <c r="A44" s="17" t="s">
        <v>90</v>
      </c>
      <c r="B44" s="19">
        <v>0</v>
      </c>
    </row>
    <row r="45" spans="1:2" x14ac:dyDescent="0.2">
      <c r="A45" s="6" t="s">
        <v>74</v>
      </c>
      <c r="B45" s="11">
        <f>SUM(B38:B40)+SUM(B42:B44)</f>
        <v>6.0999999999999999E-2</v>
      </c>
    </row>
    <row r="46" spans="1:2" x14ac:dyDescent="0.2">
      <c r="A46" s="17" t="s">
        <v>90</v>
      </c>
      <c r="B46" s="16" t="s">
        <v>90</v>
      </c>
    </row>
    <row r="47" spans="1:2" x14ac:dyDescent="0.2">
      <c r="A47" s="6" t="s">
        <v>75</v>
      </c>
      <c r="B47" s="7">
        <f>B12+B20+B26+B34+B45</f>
        <v>0.84699999999999998</v>
      </c>
    </row>
    <row r="48" spans="1:2" x14ac:dyDescent="0.2">
      <c r="A48" s="14" t="s">
        <v>55</v>
      </c>
      <c r="B48" s="15">
        <v>16810.855</v>
      </c>
    </row>
    <row r="49" spans="1:1" x14ac:dyDescent="0.2"/>
    <row r="50" spans="1:1" x14ac:dyDescent="0.2"/>
    <row r="51" spans="1:1" x14ac:dyDescent="0.2">
      <c r="A51" s="1" t="s">
        <v>30</v>
      </c>
    </row>
    <row r="52" spans="1:1" hidden="1" x14ac:dyDescent="0.2"/>
    <row r="53" spans="1:1" hidden="1" x14ac:dyDescent="0.2"/>
    <row r="54" spans="1:1" hidden="1" x14ac:dyDescent="0.2"/>
    <row r="55" spans="1:1" hidden="1" x14ac:dyDescent="0.2"/>
    <row r="56" spans="1:1" hidden="1" x14ac:dyDescent="0.2"/>
    <row r="57" spans="1:1" hidden="1" x14ac:dyDescent="0.2"/>
    <row r="58" spans="1:1" hidden="1" x14ac:dyDescent="0.2"/>
    <row r="59" spans="1:1" hidden="1" x14ac:dyDescent="0.2"/>
    <row r="60" spans="1:1" hidden="1" x14ac:dyDescent="0.2"/>
    <row r="61" spans="1:1" hidden="1" x14ac:dyDescent="0.2"/>
    <row r="62" spans="1:1" hidden="1" x14ac:dyDescent="0.2"/>
    <row r="63" spans="1:1" hidden="1" x14ac:dyDescent="0.2"/>
    <row r="64" spans="1: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8:B8"/>
    <mergeCell ref="A6:B6"/>
    <mergeCell ref="A7:B7"/>
    <mergeCell ref="A1:B1"/>
    <mergeCell ref="A2:B2"/>
    <mergeCell ref="A3:B3"/>
    <mergeCell ref="A4:B4"/>
    <mergeCell ref="A5:B5"/>
  </mergeCells>
  <pageMargins left="0.75" right="0.75" top="1" bottom="1" header="0.5" footer="0.5"/>
  <pageSetup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78.42578125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78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20">
        <v>1.9825999999999999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21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20">
        <v>1.677E-2</v>
      </c>
    </row>
    <row r="17" spans="1:2" x14ac:dyDescent="0.2">
      <c r="A17" s="6" t="s">
        <v>9</v>
      </c>
      <c r="B17" s="21" t="e">
        <f>B18+B19+B20</f>
        <v>#VALUE!</v>
      </c>
    </row>
    <row r="18" spans="1:2" x14ac:dyDescent="0.2">
      <c r="A18" s="5" t="s">
        <v>10</v>
      </c>
      <c r="B18" s="20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21">
        <f>SUM(B22:B29)</f>
        <v>0.44</v>
      </c>
    </row>
    <row r="22" spans="1:2" x14ac:dyDescent="0.2">
      <c r="A22" s="5" t="s">
        <v>14</v>
      </c>
      <c r="B22" s="20">
        <v>0.41899999999999998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20">
        <v>2.1000000000000001E-2</v>
      </c>
    </row>
    <row r="27" spans="1:2" x14ac:dyDescent="0.2">
      <c r="A27" s="5" t="s">
        <v>19</v>
      </c>
      <c r="B27" s="20">
        <v>0</v>
      </c>
    </row>
    <row r="28" spans="1:2" x14ac:dyDescent="0.2">
      <c r="A28" s="5" t="s">
        <v>20</v>
      </c>
      <c r="B28" s="20">
        <v>0</v>
      </c>
    </row>
    <row r="29" spans="1:2" x14ac:dyDescent="0.2">
      <c r="A29" s="5" t="s">
        <v>21</v>
      </c>
      <c r="B29" s="20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11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9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B35/8306.8085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8306.8084999999992</v>
      </c>
    </row>
    <row r="42" spans="1:2" x14ac:dyDescent="0.2"/>
    <row r="43" spans="1:2" x14ac:dyDescent="0.2"/>
    <row r="44" spans="1:2" x14ac:dyDescent="0.2">
      <c r="A44" s="1" t="s">
        <v>30</v>
      </c>
    </row>
    <row r="45" spans="1:2" hidden="1" x14ac:dyDescent="0.2"/>
    <row r="46" spans="1:2" hidden="1" x14ac:dyDescent="0.2"/>
    <row r="47" spans="1:2" hidden="1" x14ac:dyDescent="0.2"/>
    <row r="48" spans="1: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5" right="0.75" top="1" bottom="1" header="0.5" footer="0.5"/>
  <pageSetup orientation="portrait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76.7109375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79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22">
        <v>0.46300000000000002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23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22">
        <v>3.0000000000000001E-3</v>
      </c>
    </row>
    <row r="17" spans="1:2" x14ac:dyDescent="0.2">
      <c r="A17" s="6" t="s">
        <v>9</v>
      </c>
      <c r="B17" s="23" t="e">
        <f>B18+B19+B20</f>
        <v>#VALUE!</v>
      </c>
    </row>
    <row r="18" spans="1:2" x14ac:dyDescent="0.2">
      <c r="A18" s="5" t="s">
        <v>10</v>
      </c>
      <c r="B18" s="22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23">
        <f>SUM(B22:B29)</f>
        <v>6.6E-3</v>
      </c>
    </row>
    <row r="22" spans="1:2" x14ac:dyDescent="0.2">
      <c r="A22" s="5" t="s">
        <v>14</v>
      </c>
      <c r="B22" s="16" t="s">
        <v>90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22">
        <v>6.6E-3</v>
      </c>
    </row>
    <row r="27" spans="1:2" x14ac:dyDescent="0.2">
      <c r="A27" s="5" t="s">
        <v>19</v>
      </c>
      <c r="B27" s="22">
        <v>0</v>
      </c>
    </row>
    <row r="28" spans="1:2" x14ac:dyDescent="0.2">
      <c r="A28" s="5" t="s">
        <v>20</v>
      </c>
      <c r="B28" s="22">
        <v>0</v>
      </c>
    </row>
    <row r="29" spans="1:2" x14ac:dyDescent="0.2">
      <c r="A29" s="5" t="s">
        <v>21</v>
      </c>
      <c r="B29" s="22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23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9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B35/2784.1446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2784.1446000000001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94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80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22">
        <v>0.25059999999999999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23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22">
        <v>2.5000000000000001E-3</v>
      </c>
    </row>
    <row r="17" spans="1:2" x14ac:dyDescent="0.2">
      <c r="A17" s="6" t="s">
        <v>9</v>
      </c>
      <c r="B17" s="23" t="e">
        <f>B18+B19+B20</f>
        <v>#VALUE!</v>
      </c>
    </row>
    <row r="18" spans="1:2" x14ac:dyDescent="0.2">
      <c r="A18" s="5" t="s">
        <v>10</v>
      </c>
      <c r="B18" s="22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23">
        <f>SUM(B22:B29)</f>
        <v>0</v>
      </c>
    </row>
    <row r="22" spans="1:2" x14ac:dyDescent="0.2">
      <c r="A22" s="5" t="s">
        <v>14</v>
      </c>
      <c r="B22" s="16" t="s">
        <v>90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22">
        <v>0</v>
      </c>
    </row>
    <row r="27" spans="1:2" x14ac:dyDescent="0.2">
      <c r="A27" s="5" t="s">
        <v>19</v>
      </c>
      <c r="B27" s="22">
        <v>0</v>
      </c>
    </row>
    <row r="28" spans="1:2" x14ac:dyDescent="0.2">
      <c r="A28" s="5" t="s">
        <v>20</v>
      </c>
      <c r="B28" s="22">
        <v>0</v>
      </c>
    </row>
    <row r="29" spans="1:2" x14ac:dyDescent="0.2">
      <c r="A29" s="5" t="s">
        <v>21</v>
      </c>
      <c r="B29" s="22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23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9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B35/656.0139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656.01390000000004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9" sqref="A9:B41"/>
    </sheetView>
  </sheetViews>
  <sheetFormatPr defaultColWidth="0" defaultRowHeight="12.75" zeroHeight="1" x14ac:dyDescent="0.2"/>
  <cols>
    <col min="1" max="1" width="9.140625" customWidth="1"/>
    <col min="2" max="2" width="72.28515625" customWidth="1"/>
    <col min="3" max="52" width="9.140625" hidden="1" customWidth="1"/>
  </cols>
  <sheetData>
    <row r="1" spans="1:2" x14ac:dyDescent="0.2">
      <c r="A1" s="26">
        <v>3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86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7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8">
        <v>2.0630000000000002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7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8">
        <v>1.6E-2</v>
      </c>
    </row>
    <row r="17" spans="1:2" x14ac:dyDescent="0.2">
      <c r="A17" s="6" t="s">
        <v>9</v>
      </c>
      <c r="B17" s="7" t="e">
        <f>B18+B19+B20</f>
        <v>#VALUE!</v>
      </c>
    </row>
    <row r="18" spans="1:2" x14ac:dyDescent="0.2">
      <c r="A18" s="5" t="s">
        <v>10</v>
      </c>
      <c r="B18" s="8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7">
        <f>SUM(B22:B29)</f>
        <v>0.40049999999999997</v>
      </c>
    </row>
    <row r="22" spans="1:2" x14ac:dyDescent="0.2">
      <c r="A22" s="5" t="s">
        <v>14</v>
      </c>
      <c r="B22" s="8">
        <v>0.36649999999999999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8">
        <v>3.4000000000000002E-2</v>
      </c>
    </row>
    <row r="27" spans="1:2" x14ac:dyDescent="0.2">
      <c r="A27" s="5" t="s">
        <v>19</v>
      </c>
      <c r="B27" s="8">
        <v>0</v>
      </c>
    </row>
    <row r="28" spans="1:2" x14ac:dyDescent="0.2">
      <c r="A28" s="5" t="s">
        <v>20</v>
      </c>
      <c r="B28" s="8">
        <v>0</v>
      </c>
    </row>
    <row r="29" spans="1:2" x14ac:dyDescent="0.2">
      <c r="A29" s="5" t="s">
        <v>21</v>
      </c>
      <c r="B29" s="8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7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9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B35/4793.04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4793.04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68.85546875" customWidth="1"/>
    <col min="3" max="3" width="9.140625" hidden="1" customWidth="1"/>
    <col min="4" max="4" width="10" hidden="1" customWidth="1"/>
    <col min="5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81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19">
        <v>0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11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19">
        <v>0</v>
      </c>
    </row>
    <row r="17" spans="1:2" x14ac:dyDescent="0.2">
      <c r="A17" s="6" t="s">
        <v>9</v>
      </c>
      <c r="B17" s="11" t="e">
        <f>B18+B19+B20</f>
        <v>#VALUE!</v>
      </c>
    </row>
    <row r="18" spans="1:2" x14ac:dyDescent="0.2">
      <c r="A18" s="5" t="s">
        <v>10</v>
      </c>
      <c r="B18" s="19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11">
        <f>SUM(B22:B29)</f>
        <v>0</v>
      </c>
    </row>
    <row r="22" spans="1:2" x14ac:dyDescent="0.2">
      <c r="A22" s="5" t="s">
        <v>14</v>
      </c>
      <c r="B22" s="16" t="s">
        <v>90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19">
        <v>0</v>
      </c>
    </row>
    <row r="27" spans="1:2" x14ac:dyDescent="0.2">
      <c r="A27" s="5" t="s">
        <v>19</v>
      </c>
      <c r="B27" s="19">
        <v>0</v>
      </c>
    </row>
    <row r="28" spans="1:2" x14ac:dyDescent="0.2">
      <c r="A28" s="5" t="s">
        <v>20</v>
      </c>
      <c r="B28" s="19">
        <v>0</v>
      </c>
    </row>
    <row r="29" spans="1:2" x14ac:dyDescent="0.2">
      <c r="A29" s="5" t="s">
        <v>21</v>
      </c>
      <c r="B29" s="19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11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23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B35/0.143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0.14299999999999999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79.140625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82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19">
        <v>0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11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19">
        <v>2.4199999999999998E-3</v>
      </c>
    </row>
    <row r="17" spans="1:2" x14ac:dyDescent="0.2">
      <c r="A17" s="6" t="s">
        <v>9</v>
      </c>
      <c r="B17" s="11" t="e">
        <f>B18+B19+B20</f>
        <v>#VALUE!</v>
      </c>
    </row>
    <row r="18" spans="1:2" x14ac:dyDescent="0.2">
      <c r="A18" s="5" t="s">
        <v>10</v>
      </c>
      <c r="B18" s="19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11">
        <f>SUM(B22:B29)</f>
        <v>0</v>
      </c>
    </row>
    <row r="22" spans="1:2" x14ac:dyDescent="0.2">
      <c r="A22" s="5" t="s">
        <v>14</v>
      </c>
      <c r="B22" s="16" t="s">
        <v>90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19">
        <v>0</v>
      </c>
    </row>
    <row r="27" spans="1:2" x14ac:dyDescent="0.2">
      <c r="A27" s="5" t="s">
        <v>19</v>
      </c>
      <c r="B27" s="19">
        <v>0</v>
      </c>
    </row>
    <row r="28" spans="1:2" x14ac:dyDescent="0.2">
      <c r="A28" s="5" t="s">
        <v>20</v>
      </c>
      <c r="B28" s="19">
        <v>0</v>
      </c>
    </row>
    <row r="29" spans="1:2" x14ac:dyDescent="0.2">
      <c r="A29" s="5" t="s">
        <v>21</v>
      </c>
      <c r="B29" s="19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11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7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6" t="s">
        <v>90</v>
      </c>
    </row>
    <row r="39" spans="1:2" x14ac:dyDescent="0.2">
      <c r="A39" s="5" t="s">
        <v>28</v>
      </c>
      <c r="B39" s="16" t="s">
        <v>90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0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72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83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19">
        <v>0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11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19">
        <v>2.4199999999999998E-3</v>
      </c>
    </row>
    <row r="17" spans="1:2" x14ac:dyDescent="0.2">
      <c r="A17" s="6" t="s">
        <v>9</v>
      </c>
      <c r="B17" s="11" t="e">
        <f>B18+B19+B20</f>
        <v>#VALUE!</v>
      </c>
    </row>
    <row r="18" spans="1:2" x14ac:dyDescent="0.2">
      <c r="A18" s="5" t="s">
        <v>10</v>
      </c>
      <c r="B18" s="19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11">
        <f>SUM(B22:B29)</f>
        <v>0</v>
      </c>
    </row>
    <row r="22" spans="1:2" x14ac:dyDescent="0.2">
      <c r="A22" s="5" t="s">
        <v>14</v>
      </c>
      <c r="B22" s="16" t="s">
        <v>90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19">
        <v>0</v>
      </c>
    </row>
    <row r="27" spans="1:2" x14ac:dyDescent="0.2">
      <c r="A27" s="5" t="s">
        <v>19</v>
      </c>
      <c r="B27" s="19">
        <v>0</v>
      </c>
    </row>
    <row r="28" spans="1:2" x14ac:dyDescent="0.2">
      <c r="A28" s="5" t="s">
        <v>20</v>
      </c>
      <c r="B28" s="19">
        <v>0</v>
      </c>
    </row>
    <row r="29" spans="1:2" x14ac:dyDescent="0.2">
      <c r="A29" s="5" t="s">
        <v>21</v>
      </c>
      <c r="B29" s="19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11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7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6" t="s">
        <v>90</v>
      </c>
    </row>
    <row r="39" spans="1:2" x14ac:dyDescent="0.2">
      <c r="A39" s="5" t="s">
        <v>28</v>
      </c>
      <c r="B39" s="16" t="s">
        <v>90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0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72.42578125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84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19">
        <v>0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11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19">
        <v>2.4199999999999998E-3</v>
      </c>
    </row>
    <row r="17" spans="1:2" x14ac:dyDescent="0.2">
      <c r="A17" s="6" t="s">
        <v>9</v>
      </c>
      <c r="B17" s="11" t="e">
        <f>B18+B19+B20</f>
        <v>#VALUE!</v>
      </c>
    </row>
    <row r="18" spans="1:2" x14ac:dyDescent="0.2">
      <c r="A18" s="5" t="s">
        <v>10</v>
      </c>
      <c r="B18" s="19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11">
        <f>SUM(B22:B29)</f>
        <v>0</v>
      </c>
    </row>
    <row r="22" spans="1:2" x14ac:dyDescent="0.2">
      <c r="A22" s="5" t="s">
        <v>14</v>
      </c>
      <c r="B22" s="16" t="s">
        <v>90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19">
        <v>0</v>
      </c>
    </row>
    <row r="27" spans="1:2" x14ac:dyDescent="0.2">
      <c r="A27" s="5" t="s">
        <v>19</v>
      </c>
      <c r="B27" s="19">
        <v>0</v>
      </c>
    </row>
    <row r="28" spans="1:2" x14ac:dyDescent="0.2">
      <c r="A28" s="5" t="s">
        <v>20</v>
      </c>
      <c r="B28" s="19">
        <v>0</v>
      </c>
    </row>
    <row r="29" spans="1:2" x14ac:dyDescent="0.2">
      <c r="A29" s="5" t="s">
        <v>21</v>
      </c>
      <c r="B29" s="19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11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7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B35/61.3908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61.390799999999999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D1" sqref="D1:AZ10000"/>
    </sheetView>
  </sheetViews>
  <sheetFormatPr defaultColWidth="0" defaultRowHeight="12.75" zeroHeight="1" x14ac:dyDescent="0.2"/>
  <cols>
    <col min="1" max="1" width="9.140625" customWidth="1"/>
    <col min="2" max="2" width="88.7109375" customWidth="1"/>
    <col min="3" max="52" width="9.140625" hidden="1" customWidth="1"/>
  </cols>
  <sheetData>
    <row r="1" spans="1:2" x14ac:dyDescent="0.2">
      <c r="A1" s="26" t="s">
        <v>0</v>
      </c>
      <c r="B1" s="25"/>
    </row>
    <row r="2" spans="1:2" x14ac:dyDescent="0.2">
      <c r="A2" s="24"/>
      <c r="B2" s="25"/>
    </row>
    <row r="3" spans="1:2" x14ac:dyDescent="0.2">
      <c r="A3" s="26" t="s">
        <v>1</v>
      </c>
      <c r="B3" s="25"/>
    </row>
    <row r="4" spans="1:2" x14ac:dyDescent="0.2">
      <c r="A4" s="24"/>
      <c r="B4" s="25"/>
    </row>
    <row r="5" spans="1:2" x14ac:dyDescent="0.2">
      <c r="A5" s="24" t="s">
        <v>77</v>
      </c>
      <c r="B5" s="25"/>
    </row>
    <row r="6" spans="1:2" x14ac:dyDescent="0.2">
      <c r="A6" s="24"/>
      <c r="B6" s="25"/>
    </row>
    <row r="7" spans="1:2" x14ac:dyDescent="0.2">
      <c r="A7" s="24" t="s">
        <v>85</v>
      </c>
      <c r="B7" s="25"/>
    </row>
    <row r="8" spans="1:2" x14ac:dyDescent="0.2">
      <c r="A8" s="24"/>
      <c r="B8" s="25"/>
    </row>
    <row r="9" spans="1:2" x14ac:dyDescent="0.2">
      <c r="A9" s="12" t="s">
        <v>89</v>
      </c>
      <c r="B9" s="13" t="s">
        <v>2</v>
      </c>
    </row>
    <row r="10" spans="1:2" x14ac:dyDescent="0.2">
      <c r="A10" s="6" t="s">
        <v>3</v>
      </c>
      <c r="B10" s="11" t="e">
        <f>B11+B12</f>
        <v>#VALUE!</v>
      </c>
    </row>
    <row r="11" spans="1:2" x14ac:dyDescent="0.2">
      <c r="A11" s="5" t="s">
        <v>4</v>
      </c>
      <c r="B11" s="16" t="s">
        <v>90</v>
      </c>
    </row>
    <row r="12" spans="1:2" x14ac:dyDescent="0.2">
      <c r="A12" s="5" t="s">
        <v>5</v>
      </c>
      <c r="B12" s="19">
        <v>0</v>
      </c>
    </row>
    <row r="13" spans="1:2" x14ac:dyDescent="0.2">
      <c r="A13" s="17" t="s">
        <v>90</v>
      </c>
      <c r="B13" s="16" t="s">
        <v>90</v>
      </c>
    </row>
    <row r="14" spans="1:2" x14ac:dyDescent="0.2">
      <c r="A14" s="6" t="s">
        <v>6</v>
      </c>
      <c r="B14" s="11" t="e">
        <f>B15+B16</f>
        <v>#VALUE!</v>
      </c>
    </row>
    <row r="15" spans="1:2" x14ac:dyDescent="0.2">
      <c r="A15" s="5" t="s">
        <v>7</v>
      </c>
      <c r="B15" s="16" t="s">
        <v>90</v>
      </c>
    </row>
    <row r="16" spans="1:2" x14ac:dyDescent="0.2">
      <c r="A16" s="5" t="s">
        <v>8</v>
      </c>
      <c r="B16" s="19">
        <v>4.8399999999999997E-3</v>
      </c>
    </row>
    <row r="17" spans="1:2" x14ac:dyDescent="0.2">
      <c r="A17" s="6" t="s">
        <v>9</v>
      </c>
      <c r="B17" s="11" t="e">
        <f>B18+B19+B20</f>
        <v>#VALUE!</v>
      </c>
    </row>
    <row r="18" spans="1:2" x14ac:dyDescent="0.2">
      <c r="A18" s="5" t="s">
        <v>10</v>
      </c>
      <c r="B18" s="19">
        <v>0</v>
      </c>
    </row>
    <row r="19" spans="1:2" x14ac:dyDescent="0.2">
      <c r="A19" s="5" t="s">
        <v>11</v>
      </c>
      <c r="B19" s="16" t="s">
        <v>90</v>
      </c>
    </row>
    <row r="20" spans="1:2" x14ac:dyDescent="0.2">
      <c r="A20" s="5" t="s">
        <v>12</v>
      </c>
      <c r="B20" s="16" t="s">
        <v>90</v>
      </c>
    </row>
    <row r="21" spans="1:2" x14ac:dyDescent="0.2">
      <c r="A21" s="6" t="s">
        <v>13</v>
      </c>
      <c r="B21" s="11">
        <f>SUM(B22:B29)</f>
        <v>0</v>
      </c>
    </row>
    <row r="22" spans="1:2" x14ac:dyDescent="0.2">
      <c r="A22" s="5" t="s">
        <v>14</v>
      </c>
      <c r="B22" s="16" t="s">
        <v>90</v>
      </c>
    </row>
    <row r="23" spans="1:2" x14ac:dyDescent="0.2">
      <c r="A23" s="5" t="s">
        <v>15</v>
      </c>
      <c r="B23" s="16" t="s">
        <v>90</v>
      </c>
    </row>
    <row r="24" spans="1:2" x14ac:dyDescent="0.2">
      <c r="A24" s="5" t="s">
        <v>16</v>
      </c>
      <c r="B24" s="16" t="s">
        <v>90</v>
      </c>
    </row>
    <row r="25" spans="1:2" x14ac:dyDescent="0.2">
      <c r="A25" s="5" t="s">
        <v>17</v>
      </c>
      <c r="B25" s="16" t="s">
        <v>90</v>
      </c>
    </row>
    <row r="26" spans="1:2" x14ac:dyDescent="0.2">
      <c r="A26" s="5" t="s">
        <v>18</v>
      </c>
      <c r="B26" s="19">
        <v>0</v>
      </c>
    </row>
    <row r="27" spans="1:2" x14ac:dyDescent="0.2">
      <c r="A27" s="5" t="s">
        <v>19</v>
      </c>
      <c r="B27" s="19">
        <v>0</v>
      </c>
    </row>
    <row r="28" spans="1:2" x14ac:dyDescent="0.2">
      <c r="A28" s="5" t="s">
        <v>20</v>
      </c>
      <c r="B28" s="19">
        <v>0</v>
      </c>
    </row>
    <row r="29" spans="1:2" x14ac:dyDescent="0.2">
      <c r="A29" s="5" t="s">
        <v>21</v>
      </c>
      <c r="B29" s="19">
        <v>0</v>
      </c>
    </row>
    <row r="30" spans="1:2" x14ac:dyDescent="0.2">
      <c r="A30" s="17" t="s">
        <v>90</v>
      </c>
      <c r="B30" s="16" t="s">
        <v>90</v>
      </c>
    </row>
    <row r="31" spans="1:2" x14ac:dyDescent="0.2">
      <c r="A31" s="6" t="s">
        <v>22</v>
      </c>
      <c r="B31" s="11" t="e">
        <f>B32+B33</f>
        <v>#VALUE!</v>
      </c>
    </row>
    <row r="32" spans="1:2" x14ac:dyDescent="0.2">
      <c r="A32" s="5" t="s">
        <v>23</v>
      </c>
      <c r="B32" s="16" t="s">
        <v>90</v>
      </c>
    </row>
    <row r="33" spans="1:2" x14ac:dyDescent="0.2">
      <c r="A33" s="5" t="s">
        <v>24</v>
      </c>
      <c r="B33" s="16" t="s">
        <v>90</v>
      </c>
    </row>
    <row r="34" spans="1:2" x14ac:dyDescent="0.2">
      <c r="A34" s="17" t="s">
        <v>90</v>
      </c>
      <c r="B34" s="16" t="s">
        <v>90</v>
      </c>
    </row>
    <row r="35" spans="1:2" x14ac:dyDescent="0.2">
      <c r="A35" s="6" t="s">
        <v>25</v>
      </c>
      <c r="B35" s="7" t="e">
        <f>B10+B14+B17+B21+B31</f>
        <v>#VALUE!</v>
      </c>
    </row>
    <row r="36" spans="1:2" x14ac:dyDescent="0.2">
      <c r="A36" s="17" t="s">
        <v>90</v>
      </c>
      <c r="B36" s="16" t="s">
        <v>90</v>
      </c>
    </row>
    <row r="37" spans="1:2" x14ac:dyDescent="0.2">
      <c r="A37" s="6" t="s">
        <v>26</v>
      </c>
      <c r="B37" s="18" t="s">
        <v>90</v>
      </c>
    </row>
    <row r="38" spans="1:2" x14ac:dyDescent="0.2">
      <c r="A38" s="5" t="s">
        <v>27</v>
      </c>
      <c r="B38" s="10" t="e">
        <f>(B18+B21+B33)/B41</f>
        <v>#VALUE!</v>
      </c>
    </row>
    <row r="39" spans="1:2" x14ac:dyDescent="0.2">
      <c r="A39" s="5" t="s">
        <v>28</v>
      </c>
      <c r="B39" s="10" t="e">
        <f>B35/209.3137</f>
        <v>#VALUE!</v>
      </c>
    </row>
    <row r="40" spans="1:2" x14ac:dyDescent="0.2">
      <c r="A40" s="17" t="s">
        <v>90</v>
      </c>
      <c r="B40" s="18" t="s">
        <v>90</v>
      </c>
    </row>
    <row r="41" spans="1:2" x14ac:dyDescent="0.2">
      <c r="A41" s="14" t="s">
        <v>29</v>
      </c>
      <c r="B41" s="15">
        <v>209.31370000000001</v>
      </c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1" t="s">
        <v>30</v>
      </c>
      <c r="B44" s="2"/>
    </row>
    <row r="45" spans="1:2" hidden="1" x14ac:dyDescent="0.2">
      <c r="A45" s="2"/>
      <c r="B45" s="2"/>
    </row>
    <row r="46" spans="1:2" hidden="1" x14ac:dyDescent="0.2">
      <c r="A46" s="2"/>
      <c r="B46" s="2"/>
    </row>
    <row r="47" spans="1:2" hidden="1" x14ac:dyDescent="0.2">
      <c r="A47" s="2"/>
      <c r="B47" s="2"/>
    </row>
    <row r="48" spans="1:2" hidden="1" x14ac:dyDescent="0.2">
      <c r="A48" s="2"/>
      <c r="B48" s="2"/>
    </row>
    <row r="49" spans="1:2" hidden="1" x14ac:dyDescent="0.2">
      <c r="A49" s="2"/>
      <c r="B49" s="2"/>
    </row>
    <row r="50" spans="1:2" hidden="1" x14ac:dyDescent="0.2">
      <c r="A50" s="2"/>
      <c r="B50" s="2"/>
    </row>
    <row r="51" spans="1:2" hidden="1" x14ac:dyDescent="0.2">
      <c r="A51" s="2"/>
      <c r="B51" s="2"/>
    </row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נספח 1</vt:lpstr>
      <vt:lpstr>נספח 2</vt:lpstr>
      <vt:lpstr>נספח 3</vt:lpstr>
      <vt:lpstr>13919</vt:lpstr>
      <vt:lpstr>13920</vt:lpstr>
      <vt:lpstr>13921</vt:lpstr>
      <vt:lpstr>13922</vt:lpstr>
      <vt:lpstr>13923</vt:lpstr>
      <vt:lpstr>13924</vt:lpstr>
      <vt:lpstr>13925</vt:lpstr>
      <vt:lpstr>13926</vt:lpstr>
      <vt:lpstr>13927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לציבור על הוצאות ישירות המנוכות מחשבונות החוסכים</dc:title>
  <dc:creator>פרידמן אמיר</dc:creator>
  <cp:lastModifiedBy>Artiom Zelensky</cp:lastModifiedBy>
  <dcterms:created xsi:type="dcterms:W3CDTF">2023-01-29T14:33:29Z</dcterms:created>
  <dcterms:modified xsi:type="dcterms:W3CDTF">2024-10-15T08:47:12Z</dcterms:modified>
  <dc:language>עברית</dc:language>
</cp:coreProperties>
</file>