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U:\בקרה - גמל\קליטות ודוחות גמל\בדיקות רבעוניות\רשימת נכס בודד\2025\רבעון 1\פאבליק\מבטיח תשואה\"/>
    </mc:Choice>
  </mc:AlternateContent>
  <xr:revisionPtr revIDLastSave="0" documentId="13_ncr:1_{A9EC3DE9-DF61-47FD-BA95-CE5B1CC5988D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</sheets>
  <externalReferences>
    <externalReference r:id="rId32"/>
  </externalReferences>
  <definedNames>
    <definedName name="_xlnm._FilterDatabase" localSheetId="5" hidden="1">'איגרות חוב'!$A$1:$AJ$327</definedName>
    <definedName name="_xlnm._FilterDatabase" localSheetId="3" hidden="1">'איגרות חוב ממשלתיות'!$A$1:$Z$28</definedName>
    <definedName name="_xlnm._FilterDatabase" localSheetId="23" hidden="1">הלוואות!$A$1:$BA$31</definedName>
    <definedName name="_xlnm._FilterDatabase" localSheetId="17" hidden="1">'לא סחיר איגרות חוב'!$A$1:$AL$25</definedName>
    <definedName name="_xlnm._FilterDatabase" localSheetId="6" hidden="1">'מניות מבכ ויהש'!$A$1:$X$110</definedName>
    <definedName name="_xlnm._FilterDatabase" localSheetId="19" hidden="1">'קרנות השקעה'!$A$1:$Z$1</definedName>
    <definedName name="Country_list">#REF!</definedName>
    <definedName name="Holding_interest">#REF!</definedName>
    <definedName name="In_the_books">#REF!</definedName>
    <definedName name="israel_abroad">#REF!</definedName>
    <definedName name="Issuer_Number_Fund">#REF!</definedName>
    <definedName name="other_investments">#REF!</definedName>
    <definedName name="sum">'סכום נכסים'!$B$30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" l="1"/>
  <c r="B9" i="2" l="1"/>
  <c r="V13" i="9"/>
  <c r="V12" i="9"/>
  <c r="V11" i="9"/>
  <c r="V10" i="9"/>
  <c r="V9" i="9"/>
  <c r="V8" i="9"/>
  <c r="V7" i="9"/>
  <c r="V6" i="9"/>
  <c r="V5" i="9"/>
  <c r="V4" i="9"/>
  <c r="V3" i="9"/>
  <c r="V2" i="9"/>
  <c r="Q2" i="29"/>
  <c r="B16" i="2" l="1"/>
  <c r="N5" i="29" l="1"/>
  <c r="N4" i="29"/>
  <c r="N3" i="29"/>
  <c r="B29" i="2" s="1"/>
  <c r="B30" i="2" l="1"/>
  <c r="Q4" i="29"/>
  <c r="Q3" i="29"/>
  <c r="Q5" i="29"/>
  <c r="E16" i="2" l="1"/>
  <c r="R2" i="29"/>
  <c r="G7" i="16"/>
  <c r="G23" i="16"/>
  <c r="G26" i="16"/>
  <c r="G27" i="16"/>
  <c r="G13" i="16"/>
  <c r="G30" i="16"/>
  <c r="G6" i="16"/>
  <c r="G8" i="16"/>
  <c r="G24" i="16"/>
  <c r="G11" i="16"/>
  <c r="G28" i="16"/>
  <c r="G29" i="16"/>
  <c r="G22" i="16"/>
  <c r="G9" i="16"/>
  <c r="G25" i="16"/>
  <c r="G10" i="16"/>
  <c r="G12" i="16"/>
  <c r="G14" i="16"/>
  <c r="G15" i="16"/>
  <c r="G31" i="16"/>
  <c r="G2" i="16"/>
  <c r="G3" i="16"/>
  <c r="G4" i="16"/>
  <c r="G21" i="16"/>
  <c r="G16" i="16"/>
  <c r="G17" i="16"/>
  <c r="G18" i="16"/>
  <c r="G19" i="16"/>
  <c r="G20" i="16"/>
  <c r="G5" i="16"/>
  <c r="BA21" i="24"/>
  <c r="BA5" i="24"/>
  <c r="Z39" i="20"/>
  <c r="Z23" i="20"/>
  <c r="Z7" i="20"/>
  <c r="AL22" i="18"/>
  <c r="AL6" i="18"/>
  <c r="T2" i="12"/>
  <c r="W5" i="9"/>
  <c r="X107" i="7"/>
  <c r="X91" i="7"/>
  <c r="X75" i="7"/>
  <c r="X59" i="7"/>
  <c r="X43" i="7"/>
  <c r="X27" i="7"/>
  <c r="X11" i="7"/>
  <c r="AJ319" i="6"/>
  <c r="AJ303" i="6"/>
  <c r="AJ287" i="6"/>
  <c r="AJ271" i="6"/>
  <c r="AJ255" i="6"/>
  <c r="AJ239" i="6"/>
  <c r="AJ223" i="6"/>
  <c r="AJ207" i="6"/>
  <c r="AJ191" i="6"/>
  <c r="AJ159" i="6"/>
  <c r="AJ127" i="6"/>
  <c r="AJ95" i="6"/>
  <c r="AJ63" i="6"/>
  <c r="AJ15" i="6"/>
  <c r="Z8" i="4"/>
  <c r="X104" i="7"/>
  <c r="AJ300" i="6"/>
  <c r="BA20" i="24"/>
  <c r="BA4" i="24"/>
  <c r="Z38" i="20"/>
  <c r="Z22" i="20"/>
  <c r="Z6" i="20"/>
  <c r="AL21" i="18"/>
  <c r="AL5" i="18"/>
  <c r="Y7" i="10"/>
  <c r="W4" i="9"/>
  <c r="X106" i="7"/>
  <c r="X90" i="7"/>
  <c r="X74" i="7"/>
  <c r="X58" i="7"/>
  <c r="X42" i="7"/>
  <c r="X26" i="7"/>
  <c r="X10" i="7"/>
  <c r="AJ318" i="6"/>
  <c r="AJ302" i="6"/>
  <c r="AJ286" i="6"/>
  <c r="AJ270" i="6"/>
  <c r="AJ254" i="6"/>
  <c r="AJ238" i="6"/>
  <c r="AJ222" i="6"/>
  <c r="AJ206" i="6"/>
  <c r="AJ190" i="6"/>
  <c r="AJ174" i="6"/>
  <c r="AJ158" i="6"/>
  <c r="AJ142" i="6"/>
  <c r="AJ126" i="6"/>
  <c r="AJ110" i="6"/>
  <c r="AJ94" i="6"/>
  <c r="AJ78" i="6"/>
  <c r="AJ62" i="6"/>
  <c r="AJ46" i="6"/>
  <c r="AJ30" i="6"/>
  <c r="AJ14" i="6"/>
  <c r="Z23" i="4"/>
  <c r="Z7" i="4"/>
  <c r="Q3" i="3"/>
  <c r="R5" i="29"/>
  <c r="BA19" i="24"/>
  <c r="BA3" i="24"/>
  <c r="Z37" i="20"/>
  <c r="Z21" i="20"/>
  <c r="Z5" i="20"/>
  <c r="AL20" i="18"/>
  <c r="AL4" i="18"/>
  <c r="Y6" i="10"/>
  <c r="W3" i="9"/>
  <c r="X105" i="7"/>
  <c r="X89" i="7"/>
  <c r="X73" i="7"/>
  <c r="X57" i="7"/>
  <c r="X41" i="7"/>
  <c r="X25" i="7"/>
  <c r="X9" i="7"/>
  <c r="AJ317" i="6"/>
  <c r="AJ301" i="6"/>
  <c r="AJ285" i="6"/>
  <c r="AJ269" i="6"/>
  <c r="AJ253" i="6"/>
  <c r="AJ237" i="6"/>
  <c r="AJ221" i="6"/>
  <c r="AJ205" i="6"/>
  <c r="AJ189" i="6"/>
  <c r="AJ173" i="6"/>
  <c r="AJ157" i="6"/>
  <c r="AJ141" i="6"/>
  <c r="AJ125" i="6"/>
  <c r="AJ109" i="6"/>
  <c r="AJ93" i="6"/>
  <c r="AJ77" i="6"/>
  <c r="AJ61" i="6"/>
  <c r="AJ45" i="6"/>
  <c r="AJ29" i="6"/>
  <c r="AJ13" i="6"/>
  <c r="Z22" i="4"/>
  <c r="Z6" i="4"/>
  <c r="Q2" i="3"/>
  <c r="E20" i="2"/>
  <c r="Z20" i="20"/>
  <c r="Z4" i="20"/>
  <c r="AL19" i="18"/>
  <c r="AL3" i="18"/>
  <c r="Y5" i="10"/>
  <c r="W2" i="9"/>
  <c r="X24" i="7"/>
  <c r="AJ252" i="6"/>
  <c r="R4" i="29"/>
  <c r="BA18" i="24"/>
  <c r="BA2" i="24"/>
  <c r="Z36" i="20"/>
  <c r="R3" i="29"/>
  <c r="BA17" i="24"/>
  <c r="AB9" i="21"/>
  <c r="Z35" i="20"/>
  <c r="Z19" i="20"/>
  <c r="Z3" i="20"/>
  <c r="AL18" i="18"/>
  <c r="AL2" i="18"/>
  <c r="Y4" i="10"/>
  <c r="W12" i="8"/>
  <c r="X103" i="7"/>
  <c r="X87" i="7"/>
  <c r="X71" i="7"/>
  <c r="X55" i="7"/>
  <c r="X39" i="7"/>
  <c r="X23" i="7"/>
  <c r="X7" i="7"/>
  <c r="AJ315" i="6"/>
  <c r="AJ299" i="6"/>
  <c r="AJ283" i="6"/>
  <c r="AJ267" i="6"/>
  <c r="AJ251" i="6"/>
  <c r="AJ235" i="6"/>
  <c r="AJ219" i="6"/>
  <c r="AJ203" i="6"/>
  <c r="AJ187" i="6"/>
  <c r="AJ171" i="6"/>
  <c r="AJ155" i="6"/>
  <c r="AJ139" i="6"/>
  <c r="AJ123" i="6"/>
  <c r="AJ107" i="6"/>
  <c r="AJ91" i="6"/>
  <c r="AJ75" i="6"/>
  <c r="AJ59" i="6"/>
  <c r="AJ43" i="6"/>
  <c r="AJ27" i="6"/>
  <c r="AJ11" i="6"/>
  <c r="Z20" i="4"/>
  <c r="Z4" i="4"/>
  <c r="E5" i="2"/>
  <c r="E22" i="2"/>
  <c r="E23" i="2"/>
  <c r="Z2" i="4"/>
  <c r="X20" i="7"/>
  <c r="AJ264" i="6"/>
  <c r="AJ200" i="6"/>
  <c r="AJ152" i="6"/>
  <c r="AJ104" i="6"/>
  <c r="AJ56" i="6"/>
  <c r="AJ8" i="6"/>
  <c r="E8" i="2"/>
  <c r="AJ99" i="6"/>
  <c r="E3" i="2"/>
  <c r="AJ47" i="6"/>
  <c r="E18" i="2"/>
  <c r="AJ124" i="6"/>
  <c r="Z21" i="4"/>
  <c r="X3" i="27"/>
  <c r="BA16" i="24"/>
  <c r="AB8" i="21"/>
  <c r="Z34" i="20"/>
  <c r="Z18" i="20"/>
  <c r="Z2" i="20"/>
  <c r="AL17" i="18"/>
  <c r="AN2" i="17"/>
  <c r="Y3" i="10"/>
  <c r="W11" i="8"/>
  <c r="X102" i="7"/>
  <c r="X86" i="7"/>
  <c r="X70" i="7"/>
  <c r="X54" i="7"/>
  <c r="X38" i="7"/>
  <c r="X22" i="7"/>
  <c r="X6" i="7"/>
  <c r="AJ314" i="6"/>
  <c r="AJ298" i="6"/>
  <c r="AJ282" i="6"/>
  <c r="AJ266" i="6"/>
  <c r="AJ250" i="6"/>
  <c r="AJ234" i="6"/>
  <c r="AJ218" i="6"/>
  <c r="AJ202" i="6"/>
  <c r="AJ186" i="6"/>
  <c r="AJ170" i="6"/>
  <c r="AJ154" i="6"/>
  <c r="AJ138" i="6"/>
  <c r="AJ122" i="6"/>
  <c r="AJ106" i="6"/>
  <c r="AJ90" i="6"/>
  <c r="AJ74" i="6"/>
  <c r="AJ58" i="6"/>
  <c r="AJ42" i="6"/>
  <c r="AJ26" i="6"/>
  <c r="AJ10" i="6"/>
  <c r="Z19" i="4"/>
  <c r="Z3" i="4"/>
  <c r="E6" i="2"/>
  <c r="E7" i="2"/>
  <c r="E24" i="2"/>
  <c r="X84" i="7"/>
  <c r="E25" i="2"/>
  <c r="Q8" i="3"/>
  <c r="AJ79" i="6"/>
  <c r="Q4" i="3"/>
  <c r="X88" i="7"/>
  <c r="X2" i="27"/>
  <c r="BA15" i="24"/>
  <c r="AB7" i="21"/>
  <c r="Z33" i="20"/>
  <c r="Z17" i="20"/>
  <c r="Z10" i="19"/>
  <c r="AL16" i="18"/>
  <c r="R2" i="15"/>
  <c r="Y2" i="10"/>
  <c r="W10" i="8"/>
  <c r="X101" i="7"/>
  <c r="X85" i="7"/>
  <c r="X69" i="7"/>
  <c r="X53" i="7"/>
  <c r="X37" i="7"/>
  <c r="X21" i="7"/>
  <c r="X5" i="7"/>
  <c r="AJ313" i="6"/>
  <c r="AJ297" i="6"/>
  <c r="AJ281" i="6"/>
  <c r="AJ265" i="6"/>
  <c r="AJ249" i="6"/>
  <c r="AJ233" i="6"/>
  <c r="AJ217" i="6"/>
  <c r="AJ201" i="6"/>
  <c r="AJ185" i="6"/>
  <c r="AJ169" i="6"/>
  <c r="AJ153" i="6"/>
  <c r="AJ137" i="6"/>
  <c r="AJ121" i="6"/>
  <c r="AJ105" i="6"/>
  <c r="AJ89" i="6"/>
  <c r="AJ73" i="6"/>
  <c r="AJ57" i="6"/>
  <c r="AJ41" i="6"/>
  <c r="AJ25" i="6"/>
  <c r="AJ9" i="6"/>
  <c r="Z18" i="4"/>
  <c r="AJ312" i="6"/>
  <c r="AJ232" i="6"/>
  <c r="AJ184" i="6"/>
  <c r="AJ136" i="6"/>
  <c r="AJ88" i="6"/>
  <c r="AJ40" i="6"/>
  <c r="Z17" i="4"/>
  <c r="AJ316" i="6"/>
  <c r="AJ236" i="6"/>
  <c r="AJ188" i="6"/>
  <c r="AJ156" i="6"/>
  <c r="AJ92" i="6"/>
  <c r="AJ44" i="6"/>
  <c r="E4" i="2"/>
  <c r="AD2" i="25"/>
  <c r="BA14" i="24"/>
  <c r="AB6" i="21"/>
  <c r="Z32" i="20"/>
  <c r="Z16" i="20"/>
  <c r="Z9" i="19"/>
  <c r="AL15" i="18"/>
  <c r="AB2" i="13"/>
  <c r="W13" i="9"/>
  <c r="W9" i="8"/>
  <c r="X100" i="7"/>
  <c r="X68" i="7"/>
  <c r="X52" i="7"/>
  <c r="X36" i="7"/>
  <c r="X4" i="7"/>
  <c r="AJ296" i="6"/>
  <c r="AJ280" i="6"/>
  <c r="AJ248" i="6"/>
  <c r="AJ216" i="6"/>
  <c r="AJ168" i="6"/>
  <c r="AJ120" i="6"/>
  <c r="AJ72" i="6"/>
  <c r="AJ24" i="6"/>
  <c r="Q13" i="3"/>
  <c r="E9" i="2"/>
  <c r="AJ35" i="6"/>
  <c r="Z9" i="4"/>
  <c r="X40" i="7"/>
  <c r="BA29" i="24"/>
  <c r="BA13" i="24"/>
  <c r="Z31" i="20"/>
  <c r="Z15" i="20"/>
  <c r="Z8" i="19"/>
  <c r="AL14" i="18"/>
  <c r="T10" i="12"/>
  <c r="W8" i="8"/>
  <c r="X99" i="7"/>
  <c r="X83" i="7"/>
  <c r="X67" i="7"/>
  <c r="X51" i="7"/>
  <c r="X35" i="7"/>
  <c r="X19" i="7"/>
  <c r="X3" i="7"/>
  <c r="AJ311" i="6"/>
  <c r="AJ295" i="6"/>
  <c r="AJ279" i="6"/>
  <c r="AJ263" i="6"/>
  <c r="AJ247" i="6"/>
  <c r="AJ231" i="6"/>
  <c r="AJ215" i="6"/>
  <c r="AJ199" i="6"/>
  <c r="AJ183" i="6"/>
  <c r="AJ167" i="6"/>
  <c r="AJ151" i="6"/>
  <c r="AJ135" i="6"/>
  <c r="AJ119" i="6"/>
  <c r="AJ103" i="6"/>
  <c r="AJ87" i="6"/>
  <c r="AJ71" i="6"/>
  <c r="AJ55" i="6"/>
  <c r="AJ39" i="6"/>
  <c r="AJ23" i="6"/>
  <c r="AJ7" i="6"/>
  <c r="Z16" i="4"/>
  <c r="Q12" i="3"/>
  <c r="E26" i="2"/>
  <c r="AJ115" i="6"/>
  <c r="BA28" i="24"/>
  <c r="BA12" i="24"/>
  <c r="AB5" i="21"/>
  <c r="Z30" i="20"/>
  <c r="Z14" i="20"/>
  <c r="Z7" i="19"/>
  <c r="AL13" i="18"/>
  <c r="T9" i="12"/>
  <c r="W12" i="9"/>
  <c r="W7" i="8"/>
  <c r="X98" i="7"/>
  <c r="X82" i="7"/>
  <c r="X66" i="7"/>
  <c r="X50" i="7"/>
  <c r="X34" i="7"/>
  <c r="X18" i="7"/>
  <c r="X2" i="7"/>
  <c r="AJ310" i="6"/>
  <c r="AJ294" i="6"/>
  <c r="AJ278" i="6"/>
  <c r="AJ262" i="6"/>
  <c r="AJ246" i="6"/>
  <c r="AJ230" i="6"/>
  <c r="AJ214" i="6"/>
  <c r="AJ198" i="6"/>
  <c r="AJ182" i="6"/>
  <c r="AJ166" i="6"/>
  <c r="AJ150" i="6"/>
  <c r="AJ134" i="6"/>
  <c r="AJ118" i="6"/>
  <c r="AJ102" i="6"/>
  <c r="AJ86" i="6"/>
  <c r="AJ70" i="6"/>
  <c r="AJ54" i="6"/>
  <c r="AJ38" i="6"/>
  <c r="AJ22" i="6"/>
  <c r="AJ6" i="6"/>
  <c r="Z15" i="4"/>
  <c r="Q11" i="3"/>
  <c r="E10" i="2"/>
  <c r="E27" i="2"/>
  <c r="Z14" i="4"/>
  <c r="AJ20" i="6"/>
  <c r="Q9" i="3"/>
  <c r="X95" i="7"/>
  <c r="X15" i="7"/>
  <c r="AJ291" i="6"/>
  <c r="AJ163" i="6"/>
  <c r="AJ67" i="6"/>
  <c r="AJ3" i="6"/>
  <c r="E13" i="2"/>
  <c r="AJ143" i="6"/>
  <c r="AJ31" i="6"/>
  <c r="Z24" i="4"/>
  <c r="E19" i="2"/>
  <c r="X72" i="7"/>
  <c r="AJ268" i="6"/>
  <c r="AJ108" i="6"/>
  <c r="AJ28" i="6"/>
  <c r="E21" i="2"/>
  <c r="BA27" i="24"/>
  <c r="BA11" i="24"/>
  <c r="AB4" i="21"/>
  <c r="Z29" i="20"/>
  <c r="Z13" i="20"/>
  <c r="Z6" i="19"/>
  <c r="AL12" i="18"/>
  <c r="T8" i="12"/>
  <c r="W11" i="9"/>
  <c r="W6" i="8"/>
  <c r="X97" i="7"/>
  <c r="X81" i="7"/>
  <c r="X65" i="7"/>
  <c r="X49" i="7"/>
  <c r="X33" i="7"/>
  <c r="X17" i="7"/>
  <c r="AJ325" i="6"/>
  <c r="AJ309" i="6"/>
  <c r="AJ293" i="6"/>
  <c r="AJ277" i="6"/>
  <c r="AJ261" i="6"/>
  <c r="AJ245" i="6"/>
  <c r="AJ229" i="6"/>
  <c r="AJ213" i="6"/>
  <c r="AJ197" i="6"/>
  <c r="AJ181" i="6"/>
  <c r="AJ165" i="6"/>
  <c r="AJ149" i="6"/>
  <c r="AJ133" i="6"/>
  <c r="AJ117" i="6"/>
  <c r="AJ101" i="6"/>
  <c r="AJ85" i="6"/>
  <c r="AJ69" i="6"/>
  <c r="AJ53" i="6"/>
  <c r="AJ37" i="6"/>
  <c r="AJ21" i="6"/>
  <c r="AJ5" i="6"/>
  <c r="Q10" i="3"/>
  <c r="E11" i="2"/>
  <c r="E28" i="2"/>
  <c r="AJ4" i="6"/>
  <c r="E12" i="2"/>
  <c r="W4" i="8"/>
  <c r="X63" i="7"/>
  <c r="AJ307" i="6"/>
  <c r="AJ259" i="6"/>
  <c r="AJ243" i="6"/>
  <c r="AJ227" i="6"/>
  <c r="AJ211" i="6"/>
  <c r="AJ179" i="6"/>
  <c r="AJ147" i="6"/>
  <c r="AJ83" i="6"/>
  <c r="AJ19" i="6"/>
  <c r="E17" i="2"/>
  <c r="AJ175" i="6"/>
  <c r="X56" i="7"/>
  <c r="AJ284" i="6"/>
  <c r="AJ220" i="6"/>
  <c r="AJ172" i="6"/>
  <c r="AJ140" i="6"/>
  <c r="AJ76" i="6"/>
  <c r="AJ12" i="6"/>
  <c r="BA26" i="24"/>
  <c r="BA10" i="24"/>
  <c r="AB3" i="21"/>
  <c r="Z28" i="20"/>
  <c r="Z12" i="20"/>
  <c r="Z5" i="19"/>
  <c r="AL11" i="18"/>
  <c r="T7" i="12"/>
  <c r="W10" i="9"/>
  <c r="W5" i="8"/>
  <c r="X96" i="7"/>
  <c r="X80" i="7"/>
  <c r="X64" i="7"/>
  <c r="X48" i="7"/>
  <c r="X32" i="7"/>
  <c r="X16" i="7"/>
  <c r="AJ324" i="6"/>
  <c r="AJ308" i="6"/>
  <c r="AJ292" i="6"/>
  <c r="AJ276" i="6"/>
  <c r="AJ260" i="6"/>
  <c r="AJ244" i="6"/>
  <c r="AJ228" i="6"/>
  <c r="AJ212" i="6"/>
  <c r="AJ196" i="6"/>
  <c r="AJ180" i="6"/>
  <c r="AJ164" i="6"/>
  <c r="AJ148" i="6"/>
  <c r="AJ132" i="6"/>
  <c r="AJ116" i="6"/>
  <c r="AJ100" i="6"/>
  <c r="AJ84" i="6"/>
  <c r="AJ68" i="6"/>
  <c r="AJ52" i="6"/>
  <c r="AJ36" i="6"/>
  <c r="Z13" i="4"/>
  <c r="X79" i="7"/>
  <c r="X47" i="7"/>
  <c r="X31" i="7"/>
  <c r="AJ323" i="6"/>
  <c r="AJ204" i="6"/>
  <c r="AJ60" i="6"/>
  <c r="Z5" i="4"/>
  <c r="BA25" i="24"/>
  <c r="BA9" i="24"/>
  <c r="AB2" i="21"/>
  <c r="Z27" i="20"/>
  <c r="Z11" i="20"/>
  <c r="Z4" i="19"/>
  <c r="AL10" i="18"/>
  <c r="T6" i="12"/>
  <c r="W9" i="9"/>
  <c r="AJ275" i="6"/>
  <c r="AJ195" i="6"/>
  <c r="AJ131" i="6"/>
  <c r="AJ51" i="6"/>
  <c r="Z12" i="4"/>
  <c r="BA24" i="24"/>
  <c r="BA8" i="24"/>
  <c r="Z42" i="20"/>
  <c r="Z26" i="20"/>
  <c r="Z10" i="20"/>
  <c r="Z3" i="19"/>
  <c r="AL9" i="18"/>
  <c r="T5" i="12"/>
  <c r="W8" i="9"/>
  <c r="W3" i="8"/>
  <c r="X94" i="7"/>
  <c r="X78" i="7"/>
  <c r="X62" i="7"/>
  <c r="X46" i="7"/>
  <c r="X30" i="7"/>
  <c r="X14" i="7"/>
  <c r="AJ322" i="6"/>
  <c r="AJ306" i="6"/>
  <c r="AJ290" i="6"/>
  <c r="AJ274" i="6"/>
  <c r="AJ258" i="6"/>
  <c r="AJ242" i="6"/>
  <c r="AJ226" i="6"/>
  <c r="AJ210" i="6"/>
  <c r="AJ194" i="6"/>
  <c r="AJ178" i="6"/>
  <c r="AJ162" i="6"/>
  <c r="AJ146" i="6"/>
  <c r="AJ130" i="6"/>
  <c r="AJ114" i="6"/>
  <c r="AJ98" i="6"/>
  <c r="AJ82" i="6"/>
  <c r="AJ66" i="6"/>
  <c r="AJ50" i="6"/>
  <c r="AJ34" i="6"/>
  <c r="AJ18" i="6"/>
  <c r="AJ2" i="6"/>
  <c r="Z11" i="4"/>
  <c r="Q7" i="3"/>
  <c r="E14" i="2"/>
  <c r="BA23" i="24"/>
  <c r="BA7" i="24"/>
  <c r="Z41" i="20"/>
  <c r="Z25" i="20"/>
  <c r="Z9" i="20"/>
  <c r="Z2" i="19"/>
  <c r="AL8" i="18"/>
  <c r="T4" i="12"/>
  <c r="W7" i="9"/>
  <c r="W2" i="8"/>
  <c r="X93" i="7"/>
  <c r="X77" i="7"/>
  <c r="X61" i="7"/>
  <c r="X45" i="7"/>
  <c r="X29" i="7"/>
  <c r="X13" i="7"/>
  <c r="AJ321" i="6"/>
  <c r="AJ305" i="6"/>
  <c r="AJ289" i="6"/>
  <c r="AJ273" i="6"/>
  <c r="AJ257" i="6"/>
  <c r="AJ241" i="6"/>
  <c r="AJ225" i="6"/>
  <c r="AJ209" i="6"/>
  <c r="AJ193" i="6"/>
  <c r="AJ177" i="6"/>
  <c r="AJ161" i="6"/>
  <c r="AJ145" i="6"/>
  <c r="AJ129" i="6"/>
  <c r="AJ113" i="6"/>
  <c r="AJ97" i="6"/>
  <c r="AJ81" i="6"/>
  <c r="AJ65" i="6"/>
  <c r="AJ49" i="6"/>
  <c r="AJ33" i="6"/>
  <c r="AJ17" i="6"/>
  <c r="Z26" i="4"/>
  <c r="Z10" i="4"/>
  <c r="Q6" i="3"/>
  <c r="E15" i="2"/>
  <c r="W6" i="9"/>
  <c r="X108" i="7"/>
  <c r="X92" i="7"/>
  <c r="X76" i="7"/>
  <c r="X60" i="7"/>
  <c r="X44" i="7"/>
  <c r="X28" i="7"/>
  <c r="X12" i="7"/>
  <c r="AJ320" i="6"/>
  <c r="AJ304" i="6"/>
  <c r="AJ288" i="6"/>
  <c r="AJ272" i="6"/>
  <c r="AJ256" i="6"/>
  <c r="AJ240" i="6"/>
  <c r="AJ224" i="6"/>
  <c r="AJ208" i="6"/>
  <c r="AJ192" i="6"/>
  <c r="AJ176" i="6"/>
  <c r="AJ160" i="6"/>
  <c r="AJ144" i="6"/>
  <c r="AJ128" i="6"/>
  <c r="AJ112" i="6"/>
  <c r="AJ96" i="6"/>
  <c r="AJ80" i="6"/>
  <c r="AJ64" i="6"/>
  <c r="AJ48" i="6"/>
  <c r="AJ32" i="6"/>
  <c r="AJ16" i="6"/>
  <c r="Z25" i="4"/>
  <c r="Q5" i="3"/>
  <c r="AJ111" i="6"/>
  <c r="X8" i="7"/>
  <c r="BA22" i="24"/>
  <c r="BA6" i="24"/>
  <c r="Z40" i="20"/>
  <c r="Z24" i="20"/>
  <c r="Z8" i="20"/>
  <c r="AL23" i="18"/>
  <c r="AL7" i="18"/>
  <c r="T3" i="12"/>
  <c r="E29" i="2"/>
  <c r="E30" i="2" l="1"/>
</calcChain>
</file>

<file path=xl/sharedStrings.xml><?xml version="1.0" encoding="utf-8"?>
<sst xmlns="http://schemas.openxmlformats.org/spreadsheetml/2006/main" count="11391" uniqueCount="2282">
  <si>
    <t>קובץ דיווח עבור רשימת נכסים ברמת הנכס הבודד (חוזר גופים מוסדיים 2015-9-14)</t>
  </si>
  <si>
    <t xml:space="preserve"> </t>
  </si>
  <si>
    <t>יש לבחור תחום:</t>
  </si>
  <si>
    <t xml:space="preserve">  </t>
  </si>
  <si>
    <t>האם מדובר בקובץ לממומנה או לציבור:</t>
  </si>
  <si>
    <t>יש לבחור את רבעון הדיווח:</t>
  </si>
  <si>
    <t>Q1</t>
  </si>
  <si>
    <t>יש לבחור את שנת הדיווח:</t>
  </si>
  <si>
    <t>יש לבחור את הגוף המוסדי:</t>
  </si>
  <si>
    <t xml:space="preserve">מור פנסיה נכסים               </t>
  </si>
  <si>
    <t>ח.פ. הגוף המוסדי:</t>
  </si>
  <si>
    <t>שם קובץ לשמירה: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</si>
  <si>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המוסדי: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</si>
  <si>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</si>
  <si>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</si>
  <si>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</si>
  <si>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</si>
  <si>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</si>
  <si>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</si>
  <si>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</si>
  <si>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</si>
  <si>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</si>
  <si>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ההשקעה</t>
  </si>
  <si>
    <t>מזומנים ושווי מזומנים</t>
  </si>
  <si>
    <t xml:space="preserve">      שווי הוגן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</si>
  <si>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</si>
  <si>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</si>
  <si>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</si>
  <si>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</si>
  <si>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</si>
  <si>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</si>
  <si>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</si>
  <si>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</si>
  <si>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</si>
  <si>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</si>
  <si>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</si>
  <si>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</si>
  <si>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</si>
  <si>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</si>
  <si>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</si>
  <si>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</si>
  <si>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</si>
  <si>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</si>
  <si>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</si>
  <si>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</si>
  <si>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</si>
  <si>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</si>
  <si>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</si>
  <si>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</si>
  <si>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</si>
  <si>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אפיק השקעה מובטח תשואה</t>
  </si>
  <si>
    <t>סך הכל נכסים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</si>
  <si>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</si>
  <si>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</si>
  <si>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</si>
  <si>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</si>
  <si>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</si>
  <si>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</si>
  <si>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</si>
  <si>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</si>
  <si>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</si>
  <si>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</si>
  <si>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</si>
  <si>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</si>
  <si>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</si>
  <si>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</si>
  <si>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</si>
  <si>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</si>
  <si>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הבנק הבינלאומי הראשון בע"מ</t>
  </si>
  <si>
    <t>31</t>
  </si>
  <si>
    <t>סימול בנק</t>
  </si>
  <si>
    <t>מזומן ועו"ש בש"ח</t>
  </si>
  <si>
    <t>ישראל</t>
  </si>
  <si>
    <t>לא</t>
  </si>
  <si>
    <t>ilAAA</t>
  </si>
  <si>
    <t>S&amp;P מעלות</t>
  </si>
  <si>
    <t>ILS</t>
  </si>
  <si>
    <t>מזומן ועו"ש נקוב במט"ח</t>
  </si>
  <si>
    <t>USD</t>
  </si>
  <si>
    <t>CHF</t>
  </si>
  <si>
    <t>GBP</t>
  </si>
  <si>
    <t>JPY</t>
  </si>
  <si>
    <t>CAD</t>
  </si>
  <si>
    <t>EUR</t>
  </si>
  <si>
    <t>AUD</t>
  </si>
  <si>
    <t>פק"מ לתקופה של עד שלושה חודשים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</si>
  <si>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</si>
  <si>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בתאריך</t>
  </si>
  <si>
    <t xml:space="preserve"> הופק ע"י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</si>
  <si>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</si>
  <si>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</si>
  <si>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</si>
  <si>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</si>
  <si>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</si>
  <si>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</si>
  <si>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</si>
  <si>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</si>
  <si>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</si>
  <si>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</si>
  <si>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</si>
  <si>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</si>
  <si>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</si>
  <si>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</si>
  <si>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</si>
  <si>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ממשל שקלית 0142</t>
  </si>
  <si>
    <t>IL0011254005</t>
  </si>
  <si>
    <t>לא צמוד למדד המחירים לצרכן ריבית קבועה</t>
  </si>
  <si>
    <t>TASE</t>
  </si>
  <si>
    <t>אחר</t>
  </si>
  <si>
    <t>ממשל צמודה 1025</t>
  </si>
  <si>
    <t>IL0011359127</t>
  </si>
  <si>
    <t>צמוד למדד המחירים לצרכן בריבית קבועה</t>
  </si>
  <si>
    <t>ממשל שקלית 0327</t>
  </si>
  <si>
    <t>IL0011393449</t>
  </si>
  <si>
    <t>ממשל שקלית 0347</t>
  </si>
  <si>
    <t>IL0011401937</t>
  </si>
  <si>
    <t>ממשל צמודה 0527</t>
  </si>
  <si>
    <t>IL0011408478</t>
  </si>
  <si>
    <t>ממשל שקלית 0928</t>
  </si>
  <si>
    <t>IL0011508798</t>
  </si>
  <si>
    <t>ממשל צמודה 0529</t>
  </si>
  <si>
    <t>IL0011570236</t>
  </si>
  <si>
    <t>ממשל שקלית 0537</t>
  </si>
  <si>
    <t>IL0011661803</t>
  </si>
  <si>
    <t>ממשל משתנה 1130</t>
  </si>
  <si>
    <t>IL0011665523</t>
  </si>
  <si>
    <t>לא צמוד למדד המחירים לצרכן ריבית משתנה</t>
  </si>
  <si>
    <t>ממשל צמודה 0726</t>
  </si>
  <si>
    <t>IL0011695645</t>
  </si>
  <si>
    <t>ממשל צמודה 1131</t>
  </si>
  <si>
    <t>IL0011722209</t>
  </si>
  <si>
    <t>ממשל שקלית 0432</t>
  </si>
  <si>
    <t>IL0011806606</t>
  </si>
  <si>
    <t>ממשל שקלית 1152</t>
  </si>
  <si>
    <t>IL0011840761</t>
  </si>
  <si>
    <t>ממשל שקלית 0229</t>
  </si>
  <si>
    <t>IL0011948028</t>
  </si>
  <si>
    <t>ממשל צמודה 1028</t>
  </si>
  <si>
    <t>IL0011973265</t>
  </si>
  <si>
    <t>ממשל שקלית 0335</t>
  </si>
  <si>
    <t>IL0012023326</t>
  </si>
  <si>
    <t>ממשל שקלית 0927</t>
  </si>
  <si>
    <t>IL0012035791</t>
  </si>
  <si>
    <t>ממשל צמודה 1033</t>
  </si>
  <si>
    <t>IL0012043795</t>
  </si>
  <si>
    <t>בנק ישראל</t>
  </si>
  <si>
    <t>מ.ק.מ.      415</t>
  </si>
  <si>
    <t>IL0082504171</t>
  </si>
  <si>
    <t>מק"מ קצר משנים עשר חודשים</t>
  </si>
  <si>
    <t>מ.ק.מ.     1015</t>
  </si>
  <si>
    <t>IL0082510194</t>
  </si>
  <si>
    <t>STATE OF ISRAEL</t>
  </si>
  <si>
    <t>ISRAEL 6.5 31</t>
  </si>
  <si>
    <t>XS2715285230</t>
  </si>
  <si>
    <t>נקוב במט"ח</t>
  </si>
  <si>
    <t>חו"ל</t>
  </si>
  <si>
    <t>LSE</t>
  </si>
  <si>
    <t>A2</t>
  </si>
  <si>
    <t>Moodys</t>
  </si>
  <si>
    <t>ISRAEL 5.75 54</t>
  </si>
  <si>
    <t>US46514BRM18</t>
  </si>
  <si>
    <t>ISRAEL 5.5 34</t>
  </si>
  <si>
    <t>US46514BRL35</t>
  </si>
  <si>
    <t>ISRAEL 5.375 29</t>
  </si>
  <si>
    <t>US46514BRN90</t>
  </si>
  <si>
    <t>ISRAEL 5.625  2/35</t>
  </si>
  <si>
    <t>US46514Y8B63</t>
  </si>
  <si>
    <t>Baa1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</si>
  <si>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</si>
  <si>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מספר מנפיק</t>
  </si>
  <si>
    <t xml:space="preserve">סוג מספר מזהה מנפיק </t>
  </si>
  <si>
    <t>סוג מספר נייר ערך</t>
  </si>
  <si>
    <t>ענף מסחר</t>
  </si>
  <si>
    <t xml:space="preserve">דירוג נייר הערך/המנפיק </t>
  </si>
  <si>
    <t>ריבית עוגן</t>
  </si>
  <si>
    <t>נחיתות חוזית</t>
  </si>
  <si>
    <t>האם סווג כחוב בעייתי</t>
  </si>
  <si>
    <t>עלות מופחתת (במטבע הפעילות)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</si>
  <si>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</si>
  <si>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סטאטוס סחירות</t>
  </si>
  <si>
    <t>אדמה פתרונות לחקלאות בע"מ</t>
  </si>
  <si>
    <t xml:space="preserve">   520043605</t>
  </si>
  <si>
    <t>ח.פ.</t>
  </si>
  <si>
    <t>אדמה אגח ב</t>
  </si>
  <si>
    <t>IL0011109159</t>
  </si>
  <si>
    <t>ISIN</t>
  </si>
  <si>
    <t>צמוד למדד המחירים לצרכן</t>
  </si>
  <si>
    <t>סחיר</t>
  </si>
  <si>
    <t>כימיה, גומי ופלסטיק</t>
  </si>
  <si>
    <t>ilAA-</t>
  </si>
  <si>
    <t>נייר ערך</t>
  </si>
  <si>
    <t>החוב לא נחות</t>
  </si>
  <si>
    <t>שיכון ובינוי בע"מ</t>
  </si>
  <si>
    <t xml:space="preserve">   520036104</t>
  </si>
  <si>
    <t>שכון ובי אגח  6</t>
  </si>
  <si>
    <t>IL0011297335</t>
  </si>
  <si>
    <t>בנייה</t>
  </si>
  <si>
    <t>ilA</t>
  </si>
  <si>
    <t>שכון ובי אגח  7</t>
  </si>
  <si>
    <t>IL0011297418</t>
  </si>
  <si>
    <t>לא צמוד למדד המחירים לצרכן</t>
  </si>
  <si>
    <t>אמות השקעות בע"מ</t>
  </si>
  <si>
    <t xml:space="preserve">   520026683</t>
  </si>
  <si>
    <t>אמות      אגח ד</t>
  </si>
  <si>
    <t>IL0011331498</t>
  </si>
  <si>
    <t>נדל"ן מניב בישראל</t>
  </si>
  <si>
    <t>ilAA</t>
  </si>
  <si>
    <t>איירפורט סיטי בע"מ</t>
  </si>
  <si>
    <t xml:space="preserve">   511659401</t>
  </si>
  <si>
    <t>ארפורט    אגח ה</t>
  </si>
  <si>
    <t>IL0011334872</t>
  </si>
  <si>
    <t>קבוצת עזריאלי בע"מ</t>
  </si>
  <si>
    <t xml:space="preserve">   510960719</t>
  </si>
  <si>
    <t>עזריאלי   אגח ב</t>
  </si>
  <si>
    <t>IL0011344368</t>
  </si>
  <si>
    <t>ilAA+</t>
  </si>
  <si>
    <t>שכון ובי אגח  8</t>
  </si>
  <si>
    <t>IL0011358889</t>
  </si>
  <si>
    <t>קרסו מוטורס בע"מ</t>
  </si>
  <si>
    <t xml:space="preserve">   514065283</t>
  </si>
  <si>
    <t>קרסו מוט' אגח א</t>
  </si>
  <si>
    <t>IL0011364648</t>
  </si>
  <si>
    <t>מסחר</t>
  </si>
  <si>
    <t>ריט 1 בע"מ</t>
  </si>
  <si>
    <t xml:space="preserve">   513821488</t>
  </si>
  <si>
    <t>ריט 1     אגח ה</t>
  </si>
  <si>
    <t>IL0011367534</t>
  </si>
  <si>
    <t>ריט 1     אגח ו</t>
  </si>
  <si>
    <t>IL0011385445</t>
  </si>
  <si>
    <t>עזריאלי   אגח ד</t>
  </si>
  <si>
    <t>IL0011386500</t>
  </si>
  <si>
    <t>Aa1.il</t>
  </si>
  <si>
    <t>מידרוג Moodys</t>
  </si>
  <si>
    <t>ביג מרכזי קניות בע"מ</t>
  </si>
  <si>
    <t xml:space="preserve">   513623314</t>
  </si>
  <si>
    <t>ביג       אגח ח</t>
  </si>
  <si>
    <t>IL0011389249</t>
  </si>
  <si>
    <t>סלע קפיטל נדל"ן בע"מ</t>
  </si>
  <si>
    <t xml:space="preserve">   513992529</t>
  </si>
  <si>
    <t>סלע נדלן  אגח ג</t>
  </si>
  <si>
    <t>IL0011389736</t>
  </si>
  <si>
    <t>Aa3.il</t>
  </si>
  <si>
    <t>הפניקס גיוסי הון (2009)בע"מ</t>
  </si>
  <si>
    <t xml:space="preserve">   514290345</t>
  </si>
  <si>
    <t>פניקס הון אגח ח</t>
  </si>
  <si>
    <t>IL0011398158</t>
  </si>
  <si>
    <t>ביטוח</t>
  </si>
  <si>
    <t>קבוצת אשטרום בע"מ</t>
  </si>
  <si>
    <t xml:space="preserve">   510381601</t>
  </si>
  <si>
    <t>אשטרום קב אגח ג</t>
  </si>
  <si>
    <t>IL0011401028</t>
  </si>
  <si>
    <t>רבוע כחול נדל"ן בע"מ</t>
  </si>
  <si>
    <t xml:space="preserve">   513765859</t>
  </si>
  <si>
    <t>רבוע נדלן אגח ו</t>
  </si>
  <si>
    <t>IL0011406076</t>
  </si>
  <si>
    <t>ביג       אגח ט</t>
  </si>
  <si>
    <t>IL0011410508</t>
  </si>
  <si>
    <t>תמר פטרוליום בע"מ</t>
  </si>
  <si>
    <t xml:space="preserve">   515334662</t>
  </si>
  <si>
    <t>תמר פטרו  אגח א</t>
  </si>
  <si>
    <t>IL0011413320</t>
  </si>
  <si>
    <t>צמוד למט"ח</t>
  </si>
  <si>
    <t>חיפושי נפט וגז</t>
  </si>
  <si>
    <t>A1.il</t>
  </si>
  <si>
    <t>קרסו מוט' אגח ג</t>
  </si>
  <si>
    <t>IL0011418295</t>
  </si>
  <si>
    <t>אפי נכסים בע"מ</t>
  </si>
  <si>
    <t xml:space="preserve">   510560188</t>
  </si>
  <si>
    <t>אפי נכסים אגח ח</t>
  </si>
  <si>
    <t>IL0011422313</t>
  </si>
  <si>
    <t>נדל"ן מניב בחו"ל</t>
  </si>
  <si>
    <t>ilA+</t>
  </si>
  <si>
    <t>תמר פטרו  אגח ב</t>
  </si>
  <si>
    <t>IL0011435935</t>
  </si>
  <si>
    <t>חברת נמלי ישראל-פיתוח נכסים בע</t>
  </si>
  <si>
    <t xml:space="preserve">   513569780</t>
  </si>
  <si>
    <t>נמלי ישראל אגחב</t>
  </si>
  <si>
    <t>IL0011455727</t>
  </si>
  <si>
    <t>נתיבי הגז הטבעי לישראל בע"מ</t>
  </si>
  <si>
    <t xml:space="preserve">   513436394</t>
  </si>
  <si>
    <t>נתיבי גז  אגח ד</t>
  </si>
  <si>
    <t>IL0011475030</t>
  </si>
  <si>
    <t>שירותים</t>
  </si>
  <si>
    <t>פתאל החזקות (1998) בע"מ</t>
  </si>
  <si>
    <t xml:space="preserve">   512607888</t>
  </si>
  <si>
    <t>פתאל החז  אגח ב</t>
  </si>
  <si>
    <t>IL0011508129</t>
  </si>
  <si>
    <t>מלונאות ותיירות</t>
  </si>
  <si>
    <t>A2.il</t>
  </si>
  <si>
    <t>ביג      אגח יא</t>
  </si>
  <si>
    <t>IL0011511172</t>
  </si>
  <si>
    <t>מניבים קרן הריט החדשה בע"מ</t>
  </si>
  <si>
    <t xml:space="preserve">   515327120</t>
  </si>
  <si>
    <t>מניבים ריט אגחב</t>
  </si>
  <si>
    <t>IL0011559288</t>
  </si>
  <si>
    <t>שמוס אינטרנשיונל לימיטד</t>
  </si>
  <si>
    <t>633896</t>
  </si>
  <si>
    <t>LEI</t>
  </si>
  <si>
    <t>שמוס      אגח א</t>
  </si>
  <si>
    <t>IL0011559510</t>
  </si>
  <si>
    <t>בריטניה</t>
  </si>
  <si>
    <t>חברת פרטנר תקשורת בע"מ</t>
  </si>
  <si>
    <t xml:space="preserve">   520044314</t>
  </si>
  <si>
    <t>פרטנר     אגח ז</t>
  </si>
  <si>
    <t>IL0011563975</t>
  </si>
  <si>
    <t>תקשורת ומדיה</t>
  </si>
  <si>
    <t>עזריאלי   אגח ה</t>
  </si>
  <si>
    <t>IL0011566036</t>
  </si>
  <si>
    <t>עזריאלי   אגח ו</t>
  </si>
  <si>
    <t>IL0011566119</t>
  </si>
  <si>
    <t>רבוע נדלן אגח ח</t>
  </si>
  <si>
    <t>IL0011575698</t>
  </si>
  <si>
    <t>ש.י.ר שלמה נדל"ן בע"מ</t>
  </si>
  <si>
    <t xml:space="preserve">   513957472</t>
  </si>
  <si>
    <t>שלמה נדלן אגח ד</t>
  </si>
  <si>
    <t>IL0011576688</t>
  </si>
  <si>
    <t>A3.il</t>
  </si>
  <si>
    <t>מקורות חברת מים בע"מ</t>
  </si>
  <si>
    <t xml:space="preserve">   520010869</t>
  </si>
  <si>
    <t>מקורות   אגח 11</t>
  </si>
  <si>
    <t>IL0011584765</t>
  </si>
  <si>
    <t>אמות      אגח ו</t>
  </si>
  <si>
    <t>IL0011586091</t>
  </si>
  <si>
    <t>אלומיי קפיטל בע"מ</t>
  </si>
  <si>
    <t xml:space="preserve">   520039868</t>
  </si>
  <si>
    <t>אלומיי    אגח ג</t>
  </si>
  <si>
    <t>IL0011593758</t>
  </si>
  <si>
    <t>אנרגיה מתחדשת</t>
  </si>
  <si>
    <t>NR</t>
  </si>
  <si>
    <t>נמקו ריאלטי לטד</t>
  </si>
  <si>
    <t>1905761</t>
  </si>
  <si>
    <t>נמקו      אגח ב</t>
  </si>
  <si>
    <t>IL0011602583</t>
  </si>
  <si>
    <t>ארה"ב</t>
  </si>
  <si>
    <t>קבוצת אורון אחזקות והשקעות בע"</t>
  </si>
  <si>
    <t xml:space="preserve">   513432765</t>
  </si>
  <si>
    <t>אורון קב  אגח ב</t>
  </si>
  <si>
    <t>IL0011605719</t>
  </si>
  <si>
    <t>Baa1.il</t>
  </si>
  <si>
    <t>סילברסטין נכסים לימיטד</t>
  </si>
  <si>
    <t>1970336</t>
  </si>
  <si>
    <t>סילברסטין אגח ב</t>
  </si>
  <si>
    <t>IL0011605974</t>
  </si>
  <si>
    <t>לייטסטון אנטרפרייזס לימיטד</t>
  </si>
  <si>
    <t>1838682</t>
  </si>
  <si>
    <t>לייטסטון  אגח ב</t>
  </si>
  <si>
    <t>IL0011607467</t>
  </si>
  <si>
    <t>אמ.ג'י.ג'י (בי.וי.אי) לימיטד</t>
  </si>
  <si>
    <t>1981143</t>
  </si>
  <si>
    <t>אמ.ג'יג'י אגח ב</t>
  </si>
  <si>
    <t>IL0011608119</t>
  </si>
  <si>
    <t>אשראי חוץ בנקאי</t>
  </si>
  <si>
    <t>ארפורט    אגח ט</t>
  </si>
  <si>
    <t>IL0011609448</t>
  </si>
  <si>
    <t>ווסטדייל אמריקה לימיטד</t>
  </si>
  <si>
    <t>1991033</t>
  </si>
  <si>
    <t>ווסטדייל  אגח ב</t>
  </si>
  <si>
    <t>IL0011613226</t>
  </si>
  <si>
    <t>אנרג'יקס-אנרגיות מתחדשות בע"מ</t>
  </si>
  <si>
    <t xml:space="preserve">   513901371</t>
  </si>
  <si>
    <t>אנרג'יקס  אגח א</t>
  </si>
  <si>
    <t>IL0011617516</t>
  </si>
  <si>
    <t>אמות      אגח ז</t>
  </si>
  <si>
    <t>IL0011628661</t>
  </si>
  <si>
    <t>פסיפיק אוק אסאואר(בי וי איי) ה</t>
  </si>
  <si>
    <t>1900288</t>
  </si>
  <si>
    <t>פסיפיק    אגח ב</t>
  </si>
  <si>
    <t>IL0011630626</t>
  </si>
  <si>
    <t>הבינלאומי הראשון הנפקות בע"מ</t>
  </si>
  <si>
    <t xml:space="preserve">   513141879</t>
  </si>
  <si>
    <t>בינל הנפק התחכה</t>
  </si>
  <si>
    <t>IL0011670309</t>
  </si>
  <si>
    <t>בנקים</t>
  </si>
  <si>
    <t>סלע נדלן  אגח ד</t>
  </si>
  <si>
    <t>IL0011671471</t>
  </si>
  <si>
    <t>שכון ובי אגח  9</t>
  </si>
  <si>
    <t>IL0011673865</t>
  </si>
  <si>
    <t>מגוריט ישראל בע"מ</t>
  </si>
  <si>
    <t xml:space="preserve">   515434074</t>
  </si>
  <si>
    <t>מגוריט    אגח ב</t>
  </si>
  <si>
    <t>IL0011683500</t>
  </si>
  <si>
    <t>ilA-</t>
  </si>
  <si>
    <t>אנרג'יקס   אג ב</t>
  </si>
  <si>
    <t>IL0011684839</t>
  </si>
  <si>
    <t>אג"ח להמרה לא צמוד למדד המחירים לצרכן</t>
  </si>
  <si>
    <t>אלון רבוע כחול ישראל בע"מ</t>
  </si>
  <si>
    <t xml:space="preserve">   520042847</t>
  </si>
  <si>
    <t>אלון רבוע אגח ו</t>
  </si>
  <si>
    <t>IL0011691271</t>
  </si>
  <si>
    <t>השקעה ואחזקות</t>
  </si>
  <si>
    <t>מימון ישיר מקבוצת ישיר (2006)</t>
  </si>
  <si>
    <t xml:space="preserve">   513893123</t>
  </si>
  <si>
    <t>מימון ישיר אגחג</t>
  </si>
  <si>
    <t>IL0011712143</t>
  </si>
  <si>
    <t>ריט 1     אגח ז</t>
  </si>
  <si>
    <t>IL0011712713</t>
  </si>
  <si>
    <t>אפי נכסים אגחיא</t>
  </si>
  <si>
    <t>IL0011716284</t>
  </si>
  <si>
    <t>ירושלים מימון והנפקות (2005) ב</t>
  </si>
  <si>
    <t xml:space="preserve">   513682146</t>
  </si>
  <si>
    <t>ירושליםהנ אגחטז</t>
  </si>
  <si>
    <t>IL0011721706</t>
  </si>
  <si>
    <t>אמות      אגח ח</t>
  </si>
  <si>
    <t>IL0011727828</t>
  </si>
  <si>
    <t>קרסו מוט' אגח ד</t>
  </si>
  <si>
    <t>IL0011735664</t>
  </si>
  <si>
    <t>אפי נכסים אגחיב</t>
  </si>
  <si>
    <t>IL0011737645</t>
  </si>
  <si>
    <t>רותם שני יזמות והשקעות בע"מ</t>
  </si>
  <si>
    <t xml:space="preserve">   512287517</t>
  </si>
  <si>
    <t>רותם שני  אגח א</t>
  </si>
  <si>
    <t>IL0011739963</t>
  </si>
  <si>
    <t>שכון ובי אגח 10</t>
  </si>
  <si>
    <t>IL0011751323</t>
  </si>
  <si>
    <t>מימון ישיר אגחד</t>
  </si>
  <si>
    <t>IL0011756603</t>
  </si>
  <si>
    <t>ריט אזורים - ה.פ ליווינג בע"מ</t>
  </si>
  <si>
    <t xml:space="preserve">   516117181</t>
  </si>
  <si>
    <t>ריט אזורים אגחא</t>
  </si>
  <si>
    <t>IL0011757692</t>
  </si>
  <si>
    <t>מגוריט    אגח ג</t>
  </si>
  <si>
    <t>IL0011759755</t>
  </si>
  <si>
    <t>קבוצת יובלים השקעות בע"מ</t>
  </si>
  <si>
    <t xml:space="preserve">   514625094</t>
  </si>
  <si>
    <t>יובלים    אגח א</t>
  </si>
  <si>
    <t>IL0011766438</t>
  </si>
  <si>
    <t>בי קומיוניקיישנס בע"מ</t>
  </si>
  <si>
    <t xml:space="preserve">   512832742</t>
  </si>
  <si>
    <t>בי קומיונק אגחו</t>
  </si>
  <si>
    <t>IL0011781510</t>
  </si>
  <si>
    <t>שפיר הנדסה ותעשיה בע"מ</t>
  </si>
  <si>
    <t xml:space="preserve">   514892801</t>
  </si>
  <si>
    <t>שפיר הנדס אגח ג</t>
  </si>
  <si>
    <t>IL0011784175</t>
  </si>
  <si>
    <t>מתכת ומוצרי בניה</t>
  </si>
  <si>
    <t>עזריאלי  אגח ז</t>
  </si>
  <si>
    <t>IL0011786725</t>
  </si>
  <si>
    <t>עזריאלי אגח ח</t>
  </si>
  <si>
    <t>IL0011786808</t>
  </si>
  <si>
    <t>דה לסר גרופ לימיטד</t>
  </si>
  <si>
    <t>1427976</t>
  </si>
  <si>
    <t>דה לסר    אגח ז</t>
  </si>
  <si>
    <t>IL0011789208</t>
  </si>
  <si>
    <t>סטרוברי פילדס ריט לימיטד</t>
  </si>
  <si>
    <t>1863501</t>
  </si>
  <si>
    <t>סטרוברי   אגח ג</t>
  </si>
  <si>
    <t>IL0011790198</t>
  </si>
  <si>
    <t>קבוצת דוראל משאבי אנרגיה מתחדש</t>
  </si>
  <si>
    <t xml:space="preserve">   515364891</t>
  </si>
  <si>
    <t>דוראל     אגח א</t>
  </si>
  <si>
    <t>IL0011791345</t>
  </si>
  <si>
    <t>ע.י. נופר אנרג'י בע"מ</t>
  </si>
  <si>
    <t xml:space="preserve">   514599943</t>
  </si>
  <si>
    <t>נופר אנרג אגח א</t>
  </si>
  <si>
    <t>IL0011793408</t>
  </si>
  <si>
    <t>ביג אגח יט חסום</t>
  </si>
  <si>
    <t>IL0010972607</t>
  </si>
  <si>
    <t>חסום</t>
  </si>
  <si>
    <t>חג'ג' אירופה דיוולופמנט צ.ש. ב</t>
  </si>
  <si>
    <t xml:space="preserve">   515682292</t>
  </si>
  <si>
    <t>חגג אירופה אגחג</t>
  </si>
  <si>
    <t>IL0011826828</t>
  </si>
  <si>
    <t>חגג אירופ ג חס2</t>
  </si>
  <si>
    <t>IL0011436354</t>
  </si>
  <si>
    <t>מימון ישיר אגחה</t>
  </si>
  <si>
    <t>IL0011828311</t>
  </si>
  <si>
    <t>אשטרום קב אגח ד</t>
  </si>
  <si>
    <t>IL0011829897</t>
  </si>
  <si>
    <t>פרשקובסקי השקעות ובניין בע"מ</t>
  </si>
  <si>
    <t xml:space="preserve">   513817817</t>
  </si>
  <si>
    <t>פרשקובסקי אגחיד</t>
  </si>
  <si>
    <t>IL0011836231</t>
  </si>
  <si>
    <t>סולאיר אנרגיות מתחדשות בע"מ</t>
  </si>
  <si>
    <t xml:space="preserve">   516046307</t>
  </si>
  <si>
    <t>סולאיר אגח א</t>
  </si>
  <si>
    <t>IL0011837304</t>
  </si>
  <si>
    <t>סאמיט אחזקות נדל"ן בע"מ</t>
  </si>
  <si>
    <t xml:space="preserve">   520043720</t>
  </si>
  <si>
    <t>סאמיט    אגח יב</t>
  </si>
  <si>
    <t>IL0011839201</t>
  </si>
  <si>
    <t>Aa2.il</t>
  </si>
  <si>
    <t>אפי נכסים אגחיד</t>
  </si>
  <si>
    <t>IL0011845307</t>
  </si>
  <si>
    <t>אלדן תחבורה בע"מ</t>
  </si>
  <si>
    <t xml:space="preserve">   510454333</t>
  </si>
  <si>
    <t>אלדן תחבו אגח ז</t>
  </si>
  <si>
    <t>IL0011847790</t>
  </si>
  <si>
    <t>מגוריט    אגח ד</t>
  </si>
  <si>
    <t>IL0011858342</t>
  </si>
  <si>
    <t>מניף-שירותים פיננסיים בע"מ</t>
  </si>
  <si>
    <t xml:space="preserve">   512764408</t>
  </si>
  <si>
    <t>מניף אגח א</t>
  </si>
  <si>
    <t>IL0011858839</t>
  </si>
  <si>
    <t>פאוורג'ן סולאר איי בע"מ</t>
  </si>
  <si>
    <t xml:space="preserve">   512882747</t>
  </si>
  <si>
    <t>פאוורג'ן אגח ב</t>
  </si>
  <si>
    <t>IL0011862468</t>
  </si>
  <si>
    <t>צ.מ.ח המרמן בע"מ</t>
  </si>
  <si>
    <t xml:space="preserve">   512531203</t>
  </si>
  <si>
    <t>צמח המרמן אגח ז</t>
  </si>
  <si>
    <t>IL0011864027</t>
  </si>
  <si>
    <t>יובלים אגח ב</t>
  </si>
  <si>
    <t>IL0011869075</t>
  </si>
  <si>
    <t>מכלול מימון בע"מ</t>
  </si>
  <si>
    <t xml:space="preserve">   515763845</t>
  </si>
  <si>
    <t>מכלול אגח א</t>
  </si>
  <si>
    <t>IL0011872772</t>
  </si>
  <si>
    <t>עמרם אברהם חברה לבנין בע"מ</t>
  </si>
  <si>
    <t xml:space="preserve">   513201582</t>
  </si>
  <si>
    <t>עמרם אברהם אגחא</t>
  </si>
  <si>
    <t>IL0011880445</t>
  </si>
  <si>
    <t>קבוצת אקרו בע"מ</t>
  </si>
  <si>
    <t xml:space="preserve">   511996803</t>
  </si>
  <si>
    <t>אקרו אגח א</t>
  </si>
  <si>
    <t>IL0011885725</t>
  </si>
  <si>
    <t>אלמוגים החזקות בע"מ</t>
  </si>
  <si>
    <t xml:space="preserve">   513988824</t>
  </si>
  <si>
    <t>אלמוגים   אגח ט</t>
  </si>
  <si>
    <t>IL0011892242</t>
  </si>
  <si>
    <t>תנופורט (1990) בע"מ</t>
  </si>
  <si>
    <t xml:space="preserve">   511519829</t>
  </si>
  <si>
    <t>תנופורט   אגח ב</t>
  </si>
  <si>
    <t>IL0011899197</t>
  </si>
  <si>
    <t>קרסו נדל"ן בע"מ</t>
  </si>
  <si>
    <t xml:space="preserve">   510488190</t>
  </si>
  <si>
    <t>קרסו נדלן אגח א</t>
  </si>
  <si>
    <t>IL0011900086</t>
  </si>
  <si>
    <t>קבוצת חג'ג' ייזום נדל"ן בע"מ</t>
  </si>
  <si>
    <t xml:space="preserve">   520033309</t>
  </si>
  <si>
    <t>חג'ג'    אגח יג</t>
  </si>
  <si>
    <t>IL0011900409</t>
  </si>
  <si>
    <t>1630</t>
  </si>
  <si>
    <t>לייטסטון  אגח ג</t>
  </si>
  <si>
    <t>IL0011900995</t>
  </si>
  <si>
    <t>חגג אירו ד חסום</t>
  </si>
  <si>
    <t>משולם לוינשטין הנדסה וקבלנות ב</t>
  </si>
  <si>
    <t xml:space="preserve">   520033424</t>
  </si>
  <si>
    <t>לונשטן הנד אגחה</t>
  </si>
  <si>
    <t>IL0011905861</t>
  </si>
  <si>
    <t>דיסקונט מנפיקים בע"מ</t>
  </si>
  <si>
    <t xml:space="preserve">   520029935</t>
  </si>
  <si>
    <t>דיסקונט מנ נד ט</t>
  </si>
  <si>
    <t>IL0011912461</t>
  </si>
  <si>
    <t>בנק הפועלים בע"מ</t>
  </si>
  <si>
    <t xml:space="preserve">   520000118</t>
  </si>
  <si>
    <t>פועלים  אגח 101</t>
  </si>
  <si>
    <t>IL0011913378</t>
  </si>
  <si>
    <t>פועלים  אגח 201</t>
  </si>
  <si>
    <t>IL0011913451</t>
  </si>
  <si>
    <t>הכשרת הישוב מקבוצת נמרודי בע"מ</t>
  </si>
  <si>
    <t xml:space="preserve">   520020116</t>
  </si>
  <si>
    <t>הכשרת ישוב אג24</t>
  </si>
  <si>
    <t>IL0011915191</t>
  </si>
  <si>
    <t>הכשרת ישוב אג25</t>
  </si>
  <si>
    <t>IL0011915274</t>
  </si>
  <si>
    <t>מימון ישיר אגחו</t>
  </si>
  <si>
    <t>IL0011916595</t>
  </si>
  <si>
    <t>מזרחי טפחות חברה להנפקות בע"מ</t>
  </si>
  <si>
    <t xml:space="preserve">   520032046</t>
  </si>
  <si>
    <t>מז טפ הנ אגח 66</t>
  </si>
  <si>
    <t>IL0011916678</t>
  </si>
  <si>
    <t>מז טפ הנפ הת 65</t>
  </si>
  <si>
    <t>IL0011916751</t>
  </si>
  <si>
    <t>אלבר שירותי מימונית בע"מ</t>
  </si>
  <si>
    <t xml:space="preserve">   512025891</t>
  </si>
  <si>
    <t>אלבר     אגח יט</t>
  </si>
  <si>
    <t>IL0011918245</t>
  </si>
  <si>
    <t>אלבר      אגח כ</t>
  </si>
  <si>
    <t>IL0011918328</t>
  </si>
  <si>
    <t>מגוריט    אגח ה</t>
  </si>
  <si>
    <t>IL0011921298</t>
  </si>
  <si>
    <t>אלדן תחבו אגח ח</t>
  </si>
  <si>
    <t>IL0011924425</t>
  </si>
  <si>
    <t>אלדן תחבו אגח ט</t>
  </si>
  <si>
    <t>IL0011924599</t>
  </si>
  <si>
    <t>יוניברסל מוטורס ישראל בע"מ</t>
  </si>
  <si>
    <t xml:space="preserve">   511809071</t>
  </si>
  <si>
    <t>יוניברסל  אגח ה</t>
  </si>
  <si>
    <t>IL0011926081</t>
  </si>
  <si>
    <t>יוניברסל  אגח ו</t>
  </si>
  <si>
    <t>IL0011926164</t>
  </si>
  <si>
    <t>ש.שלמה החזקות בע"מ</t>
  </si>
  <si>
    <t xml:space="preserve">   520034372</t>
  </si>
  <si>
    <t>שלמה החז אגח יט</t>
  </si>
  <si>
    <t>IL0011927311</t>
  </si>
  <si>
    <t>קבוצת דלק בע"מ</t>
  </si>
  <si>
    <t xml:space="preserve">   520044322</t>
  </si>
  <si>
    <t>דלק קב אגח לז</t>
  </si>
  <si>
    <t>IL0011928897</t>
  </si>
  <si>
    <t>נורסטאר החזקות אינק</t>
  </si>
  <si>
    <t>44528798375</t>
  </si>
  <si>
    <t>נורסטאר  אגח יג</t>
  </si>
  <si>
    <t>IL0011930778</t>
  </si>
  <si>
    <t>גבאי מניבים ופיתוח בע"מ</t>
  </si>
  <si>
    <t xml:space="preserve">   520032178</t>
  </si>
  <si>
    <t>גבאי מניבאגח יד</t>
  </si>
  <si>
    <t>IL0011931768</t>
  </si>
  <si>
    <t>דה לסר    אגח ח</t>
  </si>
  <si>
    <t>IL0011931925</t>
  </si>
  <si>
    <t>אלומיי    אגח ה</t>
  </si>
  <si>
    <t>IL0011932758</t>
  </si>
  <si>
    <t>להב אל.אר רילאסטייט בע"מ</t>
  </si>
  <si>
    <t xml:space="preserve">   520034257</t>
  </si>
  <si>
    <t>להב       אגח ג</t>
  </si>
  <si>
    <t>IL0011933418</t>
  </si>
  <si>
    <t>כלל החזקות עסקי ביטוח בע"מ</t>
  </si>
  <si>
    <t xml:space="preserve">   520036120</t>
  </si>
  <si>
    <t>כלל ביטוח אגח א</t>
  </si>
  <si>
    <t>IL0011934812</t>
  </si>
  <si>
    <t>אאורה השקעות בע"מ</t>
  </si>
  <si>
    <t xml:space="preserve">   520038274</t>
  </si>
  <si>
    <t>אאורה אגח יז</t>
  </si>
  <si>
    <t>IL0011935801</t>
  </si>
  <si>
    <t>דליה חברות אנרגיה בע"מ</t>
  </si>
  <si>
    <t xml:space="preserve">   516269248</t>
  </si>
  <si>
    <t>דליה      אגח ב</t>
  </si>
  <si>
    <t>IL0011935983</t>
  </si>
  <si>
    <t>אנרגיה</t>
  </si>
  <si>
    <t>חברה לנכסים ולבנין בע"מ</t>
  </si>
  <si>
    <t xml:space="preserve">   520025438</t>
  </si>
  <si>
    <t>נכסים ובנ אגח י</t>
  </si>
  <si>
    <t>IL0011936304</t>
  </si>
  <si>
    <t>מניבים ריט אגחד</t>
  </si>
  <si>
    <t>IL0011939290</t>
  </si>
  <si>
    <t>וילאר אינטרנשיונל בע"מ</t>
  </si>
  <si>
    <t xml:space="preserve">   520038910</t>
  </si>
  <si>
    <t>וילאר     אגח י</t>
  </si>
  <si>
    <t>IL0011939522</t>
  </si>
  <si>
    <t>סיאון אינווסטמנט קורפוריישן</t>
  </si>
  <si>
    <t>D14242259</t>
  </si>
  <si>
    <t>סיאון     אגח א</t>
  </si>
  <si>
    <t>IL0011940181</t>
  </si>
  <si>
    <t>מליסרון בע"מ</t>
  </si>
  <si>
    <t xml:space="preserve">   520037789</t>
  </si>
  <si>
    <t>מליסרון  אגח כא</t>
  </si>
  <si>
    <t>IL0011946386</t>
  </si>
  <si>
    <t>פניקס הון אגחיב</t>
  </si>
  <si>
    <t>IL0011955858</t>
  </si>
  <si>
    <t>ארפורט   אגח יא</t>
  </si>
  <si>
    <t>IL0011959991</t>
  </si>
  <si>
    <t>חברת החשמל לישראל בע"מ</t>
  </si>
  <si>
    <t xml:space="preserve">   520000472</t>
  </si>
  <si>
    <t>חשמל     אגח 34</t>
  </si>
  <si>
    <t>IL0011967812</t>
  </si>
  <si>
    <t>חשמל     אגח 35</t>
  </si>
  <si>
    <t>IL0011967994</t>
  </si>
  <si>
    <t>מז טפ הנ אגח 67</t>
  </si>
  <si>
    <t>IL0011968075</t>
  </si>
  <si>
    <t>איסתא בע"מ</t>
  </si>
  <si>
    <t xml:space="preserve">   520042763</t>
  </si>
  <si>
    <t>איסתא אג א</t>
  </si>
  <si>
    <t>IL0011971285</t>
  </si>
  <si>
    <t>פסיפיק    אגח ג</t>
  </si>
  <si>
    <t>IL0011976805</t>
  </si>
  <si>
    <t>נאוויטס פטרוליום, שותפות מוגבל</t>
  </si>
  <si>
    <t xml:space="preserve">   550263107</t>
  </si>
  <si>
    <t>נאוויטס פט אגחה</t>
  </si>
  <si>
    <t>IL0011979122</t>
  </si>
  <si>
    <t>כלל ביטוח גיוסי הון בע"מ</t>
  </si>
  <si>
    <t xml:space="preserve">   513754069</t>
  </si>
  <si>
    <t>כלל הון אגח יג</t>
  </si>
  <si>
    <t>IL0011979205</t>
  </si>
  <si>
    <t>נופר אנרג  אג ב</t>
  </si>
  <si>
    <t>IL0011980351</t>
  </si>
  <si>
    <t>נופר אנרג אגח ג</t>
  </si>
  <si>
    <t>IL0011980435</t>
  </si>
  <si>
    <t>ב.גאון אחזקות בע"מ</t>
  </si>
  <si>
    <t xml:space="preserve">   512623950</t>
  </si>
  <si>
    <t>גאון אחז אג ד-ש</t>
  </si>
  <si>
    <t>IL0011983249</t>
  </si>
  <si>
    <t>שיכון ובינוי אנרגיה בע"מ</t>
  </si>
  <si>
    <t xml:space="preserve">   510459928</t>
  </si>
  <si>
    <t>שוב אנרגיה אגחא</t>
  </si>
  <si>
    <t>IL0011985715</t>
  </si>
  <si>
    <t>אחים דוניץ בע"מ</t>
  </si>
  <si>
    <t xml:space="preserve">   520038605</t>
  </si>
  <si>
    <t>דוניץ     אגח ב</t>
  </si>
  <si>
    <t>IL0011987042</t>
  </si>
  <si>
    <t>נמקו      אגח ג</t>
  </si>
  <si>
    <t>IL0011987612</t>
  </si>
  <si>
    <t>בוני התיכון הנדסה אזרחית ותשתי</t>
  </si>
  <si>
    <t xml:space="preserve">   520040304</t>
  </si>
  <si>
    <t>בוני תכון אגחכא</t>
  </si>
  <si>
    <t>IL0011988297</t>
  </si>
  <si>
    <t>מניף אגח ב</t>
  </si>
  <si>
    <t>IL0011988602</t>
  </si>
  <si>
    <t>פתאל נכסים(אירופה)בע"מ</t>
  </si>
  <si>
    <t xml:space="preserve">   515328250</t>
  </si>
  <si>
    <t>פתאל אירו אגח ה</t>
  </si>
  <si>
    <t>IL0011988867</t>
  </si>
  <si>
    <t>בית זיקוק אשדוד בע"מ</t>
  </si>
  <si>
    <t xml:space="preserve">   513775163</t>
  </si>
  <si>
    <t>בית זיקוק אגח 2</t>
  </si>
  <si>
    <t>IL0011994881</t>
  </si>
  <si>
    <t>דלק קב   אגח לח</t>
  </si>
  <si>
    <t>IL0011995045</t>
  </si>
  <si>
    <t>רנט איט-ריט מגורים בע"מ</t>
  </si>
  <si>
    <t xml:space="preserve">   516581741</t>
  </si>
  <si>
    <t>רנט איט   אגח א</t>
  </si>
  <si>
    <t>IL0011995466</t>
  </si>
  <si>
    <t>אשטרום קב אגח ה</t>
  </si>
  <si>
    <t>IL0011995797</t>
  </si>
  <si>
    <t>אפי נכסים אגחטו</t>
  </si>
  <si>
    <t>IL0011996035</t>
  </si>
  <si>
    <t>גפן מגורים והתחדשות בע"מ</t>
  </si>
  <si>
    <t xml:space="preserve">   512781386</t>
  </si>
  <si>
    <t>גפן מגורים אג א</t>
  </si>
  <si>
    <t>IL0011996860</t>
  </si>
  <si>
    <t>פועלים  אגח 202</t>
  </si>
  <si>
    <t>IL0011998502</t>
  </si>
  <si>
    <t>פועלים  אגח 203</t>
  </si>
  <si>
    <t>IL0011998684</t>
  </si>
  <si>
    <t>פועלים הת נדח ט</t>
  </si>
  <si>
    <t>IL0011998841</t>
  </si>
  <si>
    <t>פועלים הת נדח י</t>
  </si>
  <si>
    <t>IL0011998924</t>
  </si>
  <si>
    <t>כלל ביטוח אגח ג</t>
  </si>
  <si>
    <t>IL0012013913</t>
  </si>
  <si>
    <t>ירושליםהנ אגחיט</t>
  </si>
  <si>
    <t>IL0012014333</t>
  </si>
  <si>
    <t>אלמוגים   אגח י</t>
  </si>
  <si>
    <t>IL0012016155</t>
  </si>
  <si>
    <t>בנק לאומי לישראל בע"מ</t>
  </si>
  <si>
    <t xml:space="preserve">   520018078</t>
  </si>
  <si>
    <t>לאומי אגח 185</t>
  </si>
  <si>
    <t>IL0012018219</t>
  </si>
  <si>
    <t>לאומי אגח 186</t>
  </si>
  <si>
    <t>IL0012018391</t>
  </si>
  <si>
    <t>מז טפ הנ אגח 68</t>
  </si>
  <si>
    <t>IL0012021429</t>
  </si>
  <si>
    <t>ישפרו בע"מ</t>
  </si>
  <si>
    <t xml:space="preserve">   516291754</t>
  </si>
  <si>
    <t>ישפרו אגח א</t>
  </si>
  <si>
    <t>IL0012022906</t>
  </si>
  <si>
    <t>לוזון רונסון אן.וי.</t>
  </si>
  <si>
    <t>560040545</t>
  </si>
  <si>
    <t>לוזון רונ אגח א</t>
  </si>
  <si>
    <t>IL0012023409</t>
  </si>
  <si>
    <t>קרסו מוט' אגח ה</t>
  </si>
  <si>
    <t>IL0012027798</t>
  </si>
  <si>
    <t>אלומיי    אגח ו</t>
  </si>
  <si>
    <t>IL0012030743</t>
  </si>
  <si>
    <t>דיסק מנ אגח  טז</t>
  </si>
  <si>
    <t>IL0012031576</t>
  </si>
  <si>
    <t>או.פי.סי אנרגיה בע"מ</t>
  </si>
  <si>
    <t xml:space="preserve">   514401702</t>
  </si>
  <si>
    <t>או.פי.סי אגח ד</t>
  </si>
  <si>
    <t>IL0012032640</t>
  </si>
  <si>
    <t>אלקטרה נדל"ן בע"מ</t>
  </si>
  <si>
    <t xml:space="preserve">   510607328</t>
  </si>
  <si>
    <t>אלקטרהנדלן אגחז</t>
  </si>
  <si>
    <t>IL0012035536</t>
  </si>
  <si>
    <t>ג'י סיטי בע"מ</t>
  </si>
  <si>
    <t xml:space="preserve">   520033234</t>
  </si>
  <si>
    <t>ג'י סיטי אגח יח</t>
  </si>
  <si>
    <t>IL0012038506</t>
  </si>
  <si>
    <t>יובלים    אגח ד</t>
  </si>
  <si>
    <t>IL0012040239</t>
  </si>
  <si>
    <t>יובלים ד חסום</t>
  </si>
  <si>
    <t>לייטסטון  אגח ד</t>
  </si>
  <si>
    <t>IL0012042961</t>
  </si>
  <si>
    <t>נאוויטס פט אגחו</t>
  </si>
  <si>
    <t>IL0012048257</t>
  </si>
  <si>
    <t>אמות      אגח ט</t>
  </si>
  <si>
    <t>IL0012049990</t>
  </si>
  <si>
    <t>סלע נדלן  אגח ה</t>
  </si>
  <si>
    <t>IL0012050873</t>
  </si>
  <si>
    <t>דוראל     אגח ב</t>
  </si>
  <si>
    <t>IL0012054750</t>
  </si>
  <si>
    <t>נכסים בנ אגח יא</t>
  </si>
  <si>
    <t>IL0012055666</t>
  </si>
  <si>
    <t>הכשרת ישוב אג26</t>
  </si>
  <si>
    <t>IL0012056409</t>
  </si>
  <si>
    <t>דה לסר    אגח ט</t>
  </si>
  <si>
    <t>IL0012056813</t>
  </si>
  <si>
    <t>ג'י סיטי אגח יט</t>
  </si>
  <si>
    <t>IL0012057159</t>
  </si>
  <si>
    <t>נמקו      אגח ד</t>
  </si>
  <si>
    <t>IL0012064734</t>
  </si>
  <si>
    <t>אנקור הזדמנויות לימיטד</t>
  </si>
  <si>
    <t>2059088</t>
  </si>
  <si>
    <t>אנקור הזד אגח ב</t>
  </si>
  <si>
    <t>IL0012066226</t>
  </si>
  <si>
    <t>Baa2.il</t>
  </si>
  <si>
    <t>קבוצת עמוס לוזון יזמות ואנרגיה</t>
  </si>
  <si>
    <t xml:space="preserve">   520039660</t>
  </si>
  <si>
    <t>לוזון קב אגח יא</t>
  </si>
  <si>
    <t>IL0012069865</t>
  </si>
  <si>
    <t>אלטיטיוד השקעות לימיטד</t>
  </si>
  <si>
    <t>1963039</t>
  </si>
  <si>
    <t>אלטיטיוד  אגח ב</t>
  </si>
  <si>
    <t>IL0012076043</t>
  </si>
  <si>
    <t>אלקו בע"מ</t>
  </si>
  <si>
    <t xml:space="preserve">   520025370</t>
  </si>
  <si>
    <t>אלקו     אגח יד</t>
  </si>
  <si>
    <t>IL0012077520</t>
  </si>
  <si>
    <t>חברת גב ים לקרקעות בע"מ</t>
  </si>
  <si>
    <t xml:space="preserve">   520001736</t>
  </si>
  <si>
    <t>גב ים    אגח יא</t>
  </si>
  <si>
    <t>IL0012083395</t>
  </si>
  <si>
    <t>סאמיט    אגח יג</t>
  </si>
  <si>
    <t>IL0012084955</t>
  </si>
  <si>
    <t>ווסטדייל אגח ג</t>
  </si>
  <si>
    <t>IL0012085119</t>
  </si>
  <si>
    <t>תדיראן גרופ בע"מ</t>
  </si>
  <si>
    <t xml:space="preserve">   520036732</t>
  </si>
  <si>
    <t>תדיראן גרו אגח4</t>
  </si>
  <si>
    <t>IL0012087842</t>
  </si>
  <si>
    <t>ג'י סיטי אגח  כ</t>
  </si>
  <si>
    <t>IL0012088675</t>
  </si>
  <si>
    <t>עזריאלי אגח ט</t>
  </si>
  <si>
    <t>IL0012092537</t>
  </si>
  <si>
    <t>רם אדרת הנדסה אזרחית בע"מ</t>
  </si>
  <si>
    <t xml:space="preserve">   512947185</t>
  </si>
  <si>
    <t>רם אדרת   אגח ב</t>
  </si>
  <si>
    <t>IL0012094368</t>
  </si>
  <si>
    <t>אבו פמילי ריט בע"מ</t>
  </si>
  <si>
    <t xml:space="preserve">   516456084</t>
  </si>
  <si>
    <t>אבו פמילי אגח א</t>
  </si>
  <si>
    <t>IL0012097908</t>
  </si>
  <si>
    <t>אפי נכסים אגחטז</t>
  </si>
  <si>
    <t>IL0012109471</t>
  </si>
  <si>
    <t>מהדרין בע"מ</t>
  </si>
  <si>
    <t xml:space="preserve">   520018482</t>
  </si>
  <si>
    <t>מהדרין אגח א</t>
  </si>
  <si>
    <t>IL0012114570</t>
  </si>
  <si>
    <t>מזון</t>
  </si>
  <si>
    <t>תשתיות אנרגיה בע"מ</t>
  </si>
  <si>
    <t xml:space="preserve">   520027293</t>
  </si>
  <si>
    <t>תשת אנרג אגח ב</t>
  </si>
  <si>
    <t>IL0012115155</t>
  </si>
  <si>
    <t>Aaa.il</t>
  </si>
  <si>
    <t>פורמולה מערכות (1985)בע"מ</t>
  </si>
  <si>
    <t xml:space="preserve">   520036690</t>
  </si>
  <si>
    <t>פורמולה   אגח ד</t>
  </si>
  <si>
    <t>IL0012115569</t>
  </si>
  <si>
    <t>שירותי מידע</t>
  </si>
  <si>
    <t>ארפורט אגח יב</t>
  </si>
  <si>
    <t>IL0012115643</t>
  </si>
  <si>
    <t>אמ.די.ג'י. ריאל אסטייט גלובל ל</t>
  </si>
  <si>
    <t>1840550</t>
  </si>
  <si>
    <t>אמ.די.ג'י אגח ח</t>
  </si>
  <si>
    <t>IL0012116559</t>
  </si>
  <si>
    <t>אלה פקדונות בע"מ</t>
  </si>
  <si>
    <t xml:space="preserve">   515666881</t>
  </si>
  <si>
    <t>אלה פקדון אגחיא</t>
  </si>
  <si>
    <t>IL0012134537</t>
  </si>
  <si>
    <t>ilAAAs</t>
  </si>
  <si>
    <t>רמות בעיר בע"מ</t>
  </si>
  <si>
    <t xml:space="preserve">   514328004</t>
  </si>
  <si>
    <t>רמות בעיר אגח ג</t>
  </si>
  <si>
    <t>IL0012137506</t>
  </si>
  <si>
    <t>גרייסטון סיניור דיבט בי.איי לי</t>
  </si>
  <si>
    <t>2453</t>
  </si>
  <si>
    <t>גרייסטון  אגח א</t>
  </si>
  <si>
    <t>IL0012138348</t>
  </si>
  <si>
    <t>מז טפ הנ אגח 70</t>
  </si>
  <si>
    <t>IL0012138835</t>
  </si>
  <si>
    <t>סולאיר אגח ב</t>
  </si>
  <si>
    <t>IL0012148321</t>
  </si>
  <si>
    <t>דיסק מנ אגח  יז</t>
  </si>
  <si>
    <t>IL0012159534</t>
  </si>
  <si>
    <t>נאוויטס   אגח ז</t>
  </si>
  <si>
    <t>IL0012160433</t>
  </si>
  <si>
    <t>ilBBB+</t>
  </si>
  <si>
    <t>לייטסטון  אגח ו</t>
  </si>
  <si>
    <t>IL0012165143</t>
  </si>
  <si>
    <t>חג'ג'    אגח טו</t>
  </si>
  <si>
    <t>IL0012166471</t>
  </si>
  <si>
    <t>אקסטל לימיטד</t>
  </si>
  <si>
    <t>1622</t>
  </si>
  <si>
    <t>אקסטל     אגח ה</t>
  </si>
  <si>
    <t>IL0012186354</t>
  </si>
  <si>
    <t>פתאל אירו אגח ו</t>
  </si>
  <si>
    <t>IL0012192865</t>
  </si>
  <si>
    <t>ג'י סיטי אגח יב</t>
  </si>
  <si>
    <t>IL0012606039</t>
  </si>
  <si>
    <t>ג'י סיטי אגח יג</t>
  </si>
  <si>
    <t>IL0012606526</t>
  </si>
  <si>
    <t>גי סיטי יג חסו2</t>
  </si>
  <si>
    <t>IL0001260111</t>
  </si>
  <si>
    <t>ג'י סיטי אגח טו</t>
  </si>
  <si>
    <t>IL0012607698</t>
  </si>
  <si>
    <t>שלמה החז אגח יח</t>
  </si>
  <si>
    <t>IL0014103076</t>
  </si>
  <si>
    <t>אדגר השקעות ופיתוח בע"מ</t>
  </si>
  <si>
    <t xml:space="preserve">   520035171</t>
  </si>
  <si>
    <t>אדגר      אגח ט</t>
  </si>
  <si>
    <t>IL0018201900</t>
  </si>
  <si>
    <t>אדגר     אגח יב</t>
  </si>
  <si>
    <t>IL0018203310</t>
  </si>
  <si>
    <t>מבנה נדל"ן (כ.ד) בע"מ</t>
  </si>
  <si>
    <t xml:space="preserve">   520024126</t>
  </si>
  <si>
    <t>מבנה אגח כ</t>
  </si>
  <si>
    <t>IL0022604958</t>
  </si>
  <si>
    <t>מבנה אגח כה</t>
  </si>
  <si>
    <t>IL0022606367</t>
  </si>
  <si>
    <t>בזק החברה הישראלית לתקשורת בע"</t>
  </si>
  <si>
    <t xml:space="preserve">   520031931</t>
  </si>
  <si>
    <t>בזק      אגח 11</t>
  </si>
  <si>
    <t>IL0023002343</t>
  </si>
  <si>
    <t>בזק אגח 13</t>
  </si>
  <si>
    <t>IL0023003093</t>
  </si>
  <si>
    <t>בזק אגח 14</t>
  </si>
  <si>
    <t>IL0023003176</t>
  </si>
  <si>
    <t>מז טפ הנפק   40</t>
  </si>
  <si>
    <t>IL0023101673</t>
  </si>
  <si>
    <t>מז טפ הנפק   46</t>
  </si>
  <si>
    <t>IL0023102259</t>
  </si>
  <si>
    <t>מז טפ הנפק   52</t>
  </si>
  <si>
    <t>IL0023103810</t>
  </si>
  <si>
    <t>מז טפ הנ אגח 62</t>
  </si>
  <si>
    <t>IL0023104982</t>
  </si>
  <si>
    <t>מז טפ הנ אגח 63</t>
  </si>
  <si>
    <t>IL0023105484</t>
  </si>
  <si>
    <t>מז טפ הנ אגח 64</t>
  </si>
  <si>
    <t>IL0023105559</t>
  </si>
  <si>
    <t>אשטרום נכסים בע"מ</t>
  </si>
  <si>
    <t xml:space="preserve">   520036617</t>
  </si>
  <si>
    <t>אשטרום נכ אגח13</t>
  </si>
  <si>
    <t>IL0025103032</t>
  </si>
  <si>
    <t>איי.סי.אל גרופ בע"מ</t>
  </si>
  <si>
    <t xml:space="preserve">   520027830</t>
  </si>
  <si>
    <t>אייסיאל   אגח ז</t>
  </si>
  <si>
    <t>IL0028103724</t>
  </si>
  <si>
    <t>מליסרון   אגח י</t>
  </si>
  <si>
    <t>IL0032301900</t>
  </si>
  <si>
    <t>מליסרון  אגח יא</t>
  </si>
  <si>
    <t>IL0032302080</t>
  </si>
  <si>
    <t>מליסרון  אגח טז</t>
  </si>
  <si>
    <t>IL0032302650</t>
  </si>
  <si>
    <t>מליסרון  אגח יז</t>
  </si>
  <si>
    <t>IL0032302734</t>
  </si>
  <si>
    <t>מליסרון  אגח יט</t>
  </si>
  <si>
    <t>IL0032303989</t>
  </si>
  <si>
    <t>מליסרון אגח כ</t>
  </si>
  <si>
    <t>IL0032304227</t>
  </si>
  <si>
    <t>ארי נדל"ן (ארנה) השקעות בע"מ</t>
  </si>
  <si>
    <t xml:space="preserve">   520038332</t>
  </si>
  <si>
    <t>ארי נדלן אגח א</t>
  </si>
  <si>
    <t>IL0036601560</t>
  </si>
  <si>
    <t>אלוני-חץ נכסים והשקעות בע"מ</t>
  </si>
  <si>
    <t xml:space="preserve">   520038506</t>
  </si>
  <si>
    <t>אלוני חץ  אגח ט</t>
  </si>
  <si>
    <t>IL0039003541</t>
  </si>
  <si>
    <t>אלוני חץ אגח יב</t>
  </si>
  <si>
    <t>IL0039004952</t>
  </si>
  <si>
    <t>ישראל קנדה (ט.ר) בע"מ</t>
  </si>
  <si>
    <t xml:space="preserve">   520039298</t>
  </si>
  <si>
    <t>ישראל קנדה אגחז</t>
  </si>
  <si>
    <t>IL0043402127</t>
  </si>
  <si>
    <t>מידאס השקעות בנדל"ן בע"מ</t>
  </si>
  <si>
    <t xml:space="preserve">   520039496</t>
  </si>
  <si>
    <t>מידאס     אגח ד</t>
  </si>
  <si>
    <t>IL0054402842</t>
  </si>
  <si>
    <t>החברה לישראל בע"מ</t>
  </si>
  <si>
    <t xml:space="preserve">   520028010</t>
  </si>
  <si>
    <t>חברהלישראלאגח14</t>
  </si>
  <si>
    <t>IL0057603016</t>
  </si>
  <si>
    <t>הראל השקעות בביטוח ושרותים פינ</t>
  </si>
  <si>
    <t xml:space="preserve">   520033986</t>
  </si>
  <si>
    <t>הראל השק אגח א</t>
  </si>
  <si>
    <t>IL0058501102</t>
  </si>
  <si>
    <t>חשמל     אגח 27</t>
  </si>
  <si>
    <t>IL0060002107</t>
  </si>
  <si>
    <t>חשמל     אגח 29</t>
  </si>
  <si>
    <t>IL0060002362</t>
  </si>
  <si>
    <t>חשמל     אגח 31</t>
  </si>
  <si>
    <t>IL0060002859</t>
  </si>
  <si>
    <t>חשמל     אגח 33</t>
  </si>
  <si>
    <t>IL0060003923</t>
  </si>
  <si>
    <t>לאומי   אגח 179</t>
  </si>
  <si>
    <t>IL0060403727</t>
  </si>
  <si>
    <t>לאומי אגח 182</t>
  </si>
  <si>
    <t>IL0060405391</t>
  </si>
  <si>
    <t>לאומי אגח 183</t>
  </si>
  <si>
    <t>IL0060405474</t>
  </si>
  <si>
    <t>הכשרת ישוב אג21</t>
  </si>
  <si>
    <t>IL0061202243</t>
  </si>
  <si>
    <t>הכשרת ישוב אג22</t>
  </si>
  <si>
    <t>IL0061202409</t>
  </si>
  <si>
    <t>הכשרת ישוב אג23</t>
  </si>
  <si>
    <t>IL0061203233</t>
  </si>
  <si>
    <t>ישרס חברה להשקעות בע"מ</t>
  </si>
  <si>
    <t xml:space="preserve">   520017807</t>
  </si>
  <si>
    <t>ישרס     אגח טז</t>
  </si>
  <si>
    <t>IL0061302233</t>
  </si>
  <si>
    <t>ישרס     אגח יח</t>
  </si>
  <si>
    <t>IL0061302803</t>
  </si>
  <si>
    <t>ישרס אגח יט</t>
  </si>
  <si>
    <t>IL0061303488</t>
  </si>
  <si>
    <t>לפידות קפיטל בע"מ</t>
  </si>
  <si>
    <t xml:space="preserve">   520022971</t>
  </si>
  <si>
    <t>לפידות קפט אגחא</t>
  </si>
  <si>
    <t>IL0064200954</t>
  </si>
  <si>
    <t>פועלים התח נד ה</t>
  </si>
  <si>
    <t>IL0066204624</t>
  </si>
  <si>
    <t>אלקו     אגח יג</t>
  </si>
  <si>
    <t>IL0069402332</t>
  </si>
  <si>
    <t>נכסים ובנ אגח ד</t>
  </si>
  <si>
    <t>IL0069901549</t>
  </si>
  <si>
    <t>אזורים-חברה להשקעות בפתוח ובבנ</t>
  </si>
  <si>
    <t xml:space="preserve">   520025990</t>
  </si>
  <si>
    <t>אזורים   אגח 13</t>
  </si>
  <si>
    <t>IL0071504109</t>
  </si>
  <si>
    <t>אזורים   אגח 14</t>
  </si>
  <si>
    <t>IL0071504448</t>
  </si>
  <si>
    <t>אנלייט אנרגיה מתחדשת בע"מ</t>
  </si>
  <si>
    <t xml:space="preserve">   520041146</t>
  </si>
  <si>
    <t>אנלייט אנר אגחו</t>
  </si>
  <si>
    <t>IL0072001733</t>
  </si>
  <si>
    <t>אנלייט אנר אג ג</t>
  </si>
  <si>
    <t>IL0072002491</t>
  </si>
  <si>
    <t>אנלייט אנ אגח ד</t>
  </si>
  <si>
    <t>IL0072002566</t>
  </si>
  <si>
    <t>אנלייט  ד חסום</t>
  </si>
  <si>
    <t>IL0007200111</t>
  </si>
  <si>
    <t>דיסק מנ  אגח יד</t>
  </si>
  <si>
    <t>IL0074801635</t>
  </si>
  <si>
    <t>דיסקונט מנ נד ז</t>
  </si>
  <si>
    <t>IL0074802476</t>
  </si>
  <si>
    <t>דיסק מנ אגח טו</t>
  </si>
  <si>
    <t>IL0074803045</t>
  </si>
  <si>
    <t>דיסקונט מנ נד ח</t>
  </si>
  <si>
    <t>IL0074803128</t>
  </si>
  <si>
    <t>גב ים     אגח ו</t>
  </si>
  <si>
    <t>IL0075901285</t>
  </si>
  <si>
    <t>הפניקס פיננסים בע"מ</t>
  </si>
  <si>
    <t xml:space="preserve">   520017450</t>
  </si>
  <si>
    <t>הפניקס    אגח 5</t>
  </si>
  <si>
    <t>IL0076702849</t>
  </si>
  <si>
    <t>הפניקס    אגח 6</t>
  </si>
  <si>
    <t>IL0076703342</t>
  </si>
  <si>
    <t>גבאי מניב אגח י</t>
  </si>
  <si>
    <t>IL0077102395</t>
  </si>
  <si>
    <t>חג'ג'    אגח יא</t>
  </si>
  <si>
    <t>IL0082303285</t>
  </si>
  <si>
    <t>CITCON 1.25 9/26</t>
  </si>
  <si>
    <t>XS1485608118</t>
  </si>
  <si>
    <t>פינלנד</t>
  </si>
  <si>
    <t>Real Estate Management &amp; Development</t>
  </si>
  <si>
    <t>Ba1</t>
  </si>
  <si>
    <t>Bank Leumi Le-Israel BM</t>
  </si>
  <si>
    <t>ZP6293796</t>
  </si>
  <si>
    <t>LUMIIT 3.275 1/31</t>
  </si>
  <si>
    <t>IL0060404899</t>
  </si>
  <si>
    <t>NYSE</t>
  </si>
  <si>
    <t>Banks</t>
  </si>
  <si>
    <t>BBB-</t>
  </si>
  <si>
    <t>S&amp;P</t>
  </si>
  <si>
    <t>LEVIATHAN BOND LTD</t>
  </si>
  <si>
    <t>68560480</t>
  </si>
  <si>
    <t>LVIATH 6.125 6/25</t>
  </si>
  <si>
    <t>IL0011677742</t>
  </si>
  <si>
    <t>Oil, Gas &amp; Consumable Fuels</t>
  </si>
  <si>
    <t>BB-</t>
  </si>
  <si>
    <t>LVIATH 6.5 6/27</t>
  </si>
  <si>
    <t>IL0011677825</t>
  </si>
  <si>
    <t>Energy Equipment &amp; Services</t>
  </si>
  <si>
    <t>LVIATH 6.75 6/30</t>
  </si>
  <si>
    <t>IL0011677908</t>
  </si>
  <si>
    <t>אנרג'יאן ישראל פיננס בע"מ</t>
  </si>
  <si>
    <t>516301843</t>
  </si>
  <si>
    <t>ENOIGA 5.375 30/3/28</t>
  </si>
  <si>
    <t>IL0011736738</t>
  </si>
  <si>
    <t>ENERGEAN ISRAEL FINANCE</t>
  </si>
  <si>
    <t>69469740</t>
  </si>
  <si>
    <t>ENOIGA 5.875 30/3/31</t>
  </si>
  <si>
    <t>IL0011736811</t>
  </si>
  <si>
    <t>MIZRAHI TEFAHOT BANK LTD</t>
  </si>
  <si>
    <t>191685</t>
  </si>
  <si>
    <t>MZRHIT 3.077 4/31</t>
  </si>
  <si>
    <t>IL0069508369</t>
  </si>
  <si>
    <t>ARNDTN 1.625 1/28</t>
  </si>
  <si>
    <t>XS1761721262</t>
  </si>
  <si>
    <t>גרמניה</t>
  </si>
  <si>
    <t>EURONEXT</t>
  </si>
  <si>
    <t>Bank Hapoalim BM</t>
  </si>
  <si>
    <t>162474</t>
  </si>
  <si>
    <t>HAPOAL 3.255 1/32</t>
  </si>
  <si>
    <t>IL0066204707</t>
  </si>
  <si>
    <t>ENERGEAN PLC</t>
  </si>
  <si>
    <t>59197630</t>
  </si>
  <si>
    <t>ENOGLN 6.5 4/27</t>
  </si>
  <si>
    <t>USG3044DAA49</t>
  </si>
  <si>
    <t>B+</t>
  </si>
  <si>
    <t>ARNDTN 1.45 7/28</t>
  </si>
  <si>
    <t>BBG00PMGGQW4</t>
  </si>
  <si>
    <t>XS2023873149</t>
  </si>
  <si>
    <t>FWB</t>
  </si>
  <si>
    <t>ISRAEL ELECTRIC CORP LTD</t>
  </si>
  <si>
    <t>199871</t>
  </si>
  <si>
    <t>ISRELE 3.75 2/32</t>
  </si>
  <si>
    <t>IL0060004004</t>
  </si>
  <si>
    <t>Electric Utilities</t>
  </si>
  <si>
    <t>Baa2</t>
  </si>
  <si>
    <t>POHANG 5.75 1/28</t>
  </si>
  <si>
    <t>BBG01C6SCPP8</t>
  </si>
  <si>
    <t>USY7S272AG74</t>
  </si>
  <si>
    <t>דרום קוריאה</t>
  </si>
  <si>
    <t>Food Products</t>
  </si>
  <si>
    <t>HYUELE 6.375 1/28</t>
  </si>
  <si>
    <t>BBG01C7B7T45</t>
  </si>
  <si>
    <t>USY8085FBK58</t>
  </si>
  <si>
    <t>NASDAQ</t>
  </si>
  <si>
    <t>Israel Discount Bank Ltd</t>
  </si>
  <si>
    <t>186044</t>
  </si>
  <si>
    <t>IDBILI 5.375 26/1/28</t>
  </si>
  <si>
    <t>IL0011920878</t>
  </si>
  <si>
    <t>F 4.867 08/27</t>
  </si>
  <si>
    <t>XS2586123965</t>
  </si>
  <si>
    <t>Automobiles</t>
  </si>
  <si>
    <t>J 5.9 03/33</t>
  </si>
  <si>
    <t>US469814AA50</t>
  </si>
  <si>
    <t>Professional Services</t>
  </si>
  <si>
    <t>TEVA PHARM FNC NL II</t>
  </si>
  <si>
    <t>ZL3198740</t>
  </si>
  <si>
    <t>TEVA 7.875 9/31</t>
  </si>
  <si>
    <t>XS2592804194</t>
  </si>
  <si>
    <t>Pharmaceuticals</t>
  </si>
  <si>
    <t>BB</t>
  </si>
  <si>
    <t>TEVA 7.375 15/9/29</t>
  </si>
  <si>
    <t>XS2592804434</t>
  </si>
  <si>
    <t>META 4.95 05/33</t>
  </si>
  <si>
    <t>US30303M8N52</t>
  </si>
  <si>
    <t>Software</t>
  </si>
  <si>
    <t>Aa3</t>
  </si>
  <si>
    <t>ZJ3123495</t>
  </si>
  <si>
    <t>ENOIGA 8.5 30/9/33</t>
  </si>
  <si>
    <t>IL0011971442</t>
  </si>
  <si>
    <t>NSE</t>
  </si>
  <si>
    <t>McDonald's Corp</t>
  </si>
  <si>
    <t>ZI2909961</t>
  </si>
  <si>
    <t>MCD 4.95 08/33</t>
  </si>
  <si>
    <t>US58013MFV19</t>
  </si>
  <si>
    <t>Hotels, Restaurants &amp; Leisure</t>
  </si>
  <si>
    <t>BBB+</t>
  </si>
  <si>
    <t>BARCLAYS PLC</t>
  </si>
  <si>
    <t>ZI7826640</t>
  </si>
  <si>
    <t>BACR 6.692 9/34</t>
  </si>
  <si>
    <t>US06738ECL74</t>
  </si>
  <si>
    <t>BLUE OWL CAPITAL CORP</t>
  </si>
  <si>
    <t>ZF4080833</t>
  </si>
  <si>
    <t>OBDC 5.95 03/29</t>
  </si>
  <si>
    <t>US69121KAH77</t>
  </si>
  <si>
    <t>Financial Services</t>
  </si>
  <si>
    <t>BAYER US FINANCE LLC</t>
  </si>
  <si>
    <t>ZG2125612</t>
  </si>
  <si>
    <t>BAYNGR 6.5 11/33</t>
  </si>
  <si>
    <t>US07274EAL74</t>
  </si>
  <si>
    <t>BBB</t>
  </si>
  <si>
    <t>SYNNEX Corp</t>
  </si>
  <si>
    <t>ZB3256813</t>
  </si>
  <si>
    <t>SNX 6.1 04/34</t>
  </si>
  <si>
    <t>US87162WAL46</t>
  </si>
  <si>
    <t>FS KKR Capital Corp</t>
  </si>
  <si>
    <t>YX4523313</t>
  </si>
  <si>
    <t>FSK 6.875 08/29</t>
  </si>
  <si>
    <t>US302635AN71</t>
  </si>
  <si>
    <t>Baa3</t>
  </si>
  <si>
    <t>SOUTH BOW USA INFRASTRUCTURE HOLDINGS</t>
  </si>
  <si>
    <t>YV1666051</t>
  </si>
  <si>
    <t>SOUBOW 5.026 10/1/29</t>
  </si>
  <si>
    <t>US83007CAC64</t>
  </si>
  <si>
    <t>SOUTH BOW USA INFRASTRUCTURE HOLDINGS LLC</t>
  </si>
  <si>
    <t>SOUBOW 5.584 34 1/10/34</t>
  </si>
  <si>
    <t>US83007CAE21</t>
  </si>
  <si>
    <t>Golub Capital Private Credit Fund</t>
  </si>
  <si>
    <t>YV6270222</t>
  </si>
  <si>
    <t>GCRED 5.8 09/29</t>
  </si>
  <si>
    <t>US38179RAA32</t>
  </si>
  <si>
    <t>BLUE OWL CREDIT INCOME CORP</t>
  </si>
  <si>
    <t>YV7121135</t>
  </si>
  <si>
    <t>OCINCC 5.8 3/30</t>
  </si>
  <si>
    <t>US09581CAC55</t>
  </si>
  <si>
    <t>ITHACA ENERGY NORTH</t>
  </si>
  <si>
    <t>YU4054158</t>
  </si>
  <si>
    <t>US46567TAC80</t>
  </si>
  <si>
    <t>Diversified Telecommunication Services</t>
  </si>
  <si>
    <t>B1</t>
  </si>
  <si>
    <t>YT2331395</t>
  </si>
  <si>
    <t>FS KKR CAPITAL CORP</t>
  </si>
  <si>
    <t>US302635AP20</t>
  </si>
  <si>
    <t>BLUE OWL TECHNOLOGY FINA</t>
  </si>
  <si>
    <t>0062862427</t>
  </si>
  <si>
    <t>OTFINC 6.1 15/3/28</t>
  </si>
  <si>
    <t>US095924AA43</t>
  </si>
  <si>
    <t>AMDOCS LTD</t>
  </si>
  <si>
    <t>BK1291750</t>
  </si>
  <si>
    <t>DOX 2.538 6/30</t>
  </si>
  <si>
    <t>US02342TAE91</t>
  </si>
  <si>
    <t>IT Services</t>
  </si>
  <si>
    <t>ARNDTN 1.5 28/5/26</t>
  </si>
  <si>
    <t>XS1843435501</t>
  </si>
  <si>
    <t>ARNDT 0.375 4/27</t>
  </si>
  <si>
    <t>XS2421195848</t>
  </si>
  <si>
    <t>ARNDTN 0 07/26</t>
  </si>
  <si>
    <t>BBG00YGJGSY0</t>
  </si>
  <si>
    <t>XS2273810510</t>
  </si>
  <si>
    <t>INTC 5.2 2/33</t>
  </si>
  <si>
    <t>BBG01F3YX144</t>
  </si>
  <si>
    <t>US458140CG35</t>
  </si>
  <si>
    <t>Semiconductors &amp; Semiconductor Equipment</t>
  </si>
  <si>
    <t>VIVION INVESTMENTS</t>
  </si>
  <si>
    <t>ZI5969665</t>
  </si>
  <si>
    <t>VIVION 7.9 8/28</t>
  </si>
  <si>
    <t>XS2658230094</t>
  </si>
  <si>
    <t>לוכסמבורג</t>
  </si>
  <si>
    <t>BB+</t>
  </si>
  <si>
    <t>Blue Owl Credit Income Corp</t>
  </si>
  <si>
    <t>ZB5573215</t>
  </si>
  <si>
    <t>OCINCC 6.65 3/31</t>
  </si>
  <si>
    <t>US69120VAZ40</t>
  </si>
  <si>
    <t>Other</t>
  </si>
  <si>
    <t>ZB5574478</t>
  </si>
  <si>
    <t>OCINCC 7.95 6/28</t>
  </si>
  <si>
    <t>US69120VBB62</t>
  </si>
  <si>
    <t>South Bow Canadian Infrastructure Holdings Ltd</t>
  </si>
  <si>
    <t>YV1666432</t>
  </si>
  <si>
    <t>SOUBOW 7.625 1/3/55</t>
  </si>
  <si>
    <t>US836720AF90</t>
  </si>
  <si>
    <t>BLACKSTONE PRIVATE CRE</t>
  </si>
  <si>
    <t>YT4246476</t>
  </si>
  <si>
    <t>BCRED 6 11/34</t>
  </si>
  <si>
    <t>US09261HBV87</t>
  </si>
  <si>
    <t>APODS 6.7 07/31</t>
  </si>
  <si>
    <t>ZM9734348</t>
  </si>
  <si>
    <t>US03770DAD57</t>
  </si>
  <si>
    <t>GENERAL MOTORS FINL CO</t>
  </si>
  <si>
    <t>ZM2447666</t>
  </si>
  <si>
    <t>GM 6.4 1/33</t>
  </si>
  <si>
    <t>US37045XED49</t>
  </si>
  <si>
    <t>Globalworth Real Estate Invest</t>
  </si>
  <si>
    <t>ZB6937823</t>
  </si>
  <si>
    <t>GWILN 6.25 3/29</t>
  </si>
  <si>
    <t>XS2809858561</t>
  </si>
  <si>
    <t>פולין</t>
  </si>
  <si>
    <t>ORMAT TECHNOLOGIES,INC.</t>
  </si>
  <si>
    <t>YW5295038</t>
  </si>
  <si>
    <t>ORA 2.5% 07/27</t>
  </si>
  <si>
    <t>US686688AC68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</si>
  <si>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</si>
  <si>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 xml:space="preserve">שם נייר ערך </t>
  </si>
  <si>
    <t>להב</t>
  </si>
  <si>
    <t>IL0001360101</t>
  </si>
  <si>
    <t>מניות</t>
  </si>
  <si>
    <t>וואן טכנולוגיות תוכנה בע"מ</t>
  </si>
  <si>
    <t xml:space="preserve">   520034695</t>
  </si>
  <si>
    <t>וואן טכנולוגיות</t>
  </si>
  <si>
    <t>IL0001610182</t>
  </si>
  <si>
    <t>כלל עסקי ביטוח</t>
  </si>
  <si>
    <t>IL0002240146</t>
  </si>
  <si>
    <t>מבנה</t>
  </si>
  <si>
    <t>IL0002260193</t>
  </si>
  <si>
    <t>בזק</t>
  </si>
  <si>
    <t>IL0002300114</t>
  </si>
  <si>
    <t>ישראמקו נגב 2 שותפות מוגבלת</t>
  </si>
  <si>
    <t xml:space="preserve">   550010003</t>
  </si>
  <si>
    <t>ישראמקו     יהש</t>
  </si>
  <si>
    <t>IL0002320179</t>
  </si>
  <si>
    <t>יחידות השתתפות</t>
  </si>
  <si>
    <t>פורמולה מערכות</t>
  </si>
  <si>
    <t>IL0002560162</t>
  </si>
  <si>
    <t>אורביט טכנולוג'יס בע"מ</t>
  </si>
  <si>
    <t xml:space="preserve">   520036153</t>
  </si>
  <si>
    <t>אורביט</t>
  </si>
  <si>
    <t>IL0002650179</t>
  </si>
  <si>
    <t>ביטחוניות</t>
  </si>
  <si>
    <t>נייס בע"מ</t>
  </si>
  <si>
    <t xml:space="preserve">   520036872</t>
  </si>
  <si>
    <t>נייס</t>
  </si>
  <si>
    <t>IL0002730112</t>
  </si>
  <si>
    <t>תוכנה ואינטרנט</t>
  </si>
  <si>
    <t>איי.סי.אל</t>
  </si>
  <si>
    <t>IL0002810146</t>
  </si>
  <si>
    <t>מליסרון</t>
  </si>
  <si>
    <t>IL0003230146</t>
  </si>
  <si>
    <t>פריורטק בע"מ</t>
  </si>
  <si>
    <t xml:space="preserve">   520037797</t>
  </si>
  <si>
    <t>פריורטק</t>
  </si>
  <si>
    <t>IL0003280133</t>
  </si>
  <si>
    <t>מוליכים למחצה</t>
  </si>
  <si>
    <t>אאורה</t>
  </si>
  <si>
    <t>IL0003730194</t>
  </si>
  <si>
    <t>קבוצת חמת בע"מ</t>
  </si>
  <si>
    <t xml:space="preserve">   520038530</t>
  </si>
  <si>
    <t>חמת</t>
  </si>
  <si>
    <t>IL0003840167</t>
  </si>
  <si>
    <t>אלרוב נדל"ן ומלונאות בע"מ</t>
  </si>
  <si>
    <t xml:space="preserve">   520038894</t>
  </si>
  <si>
    <t>אלרוב נדלן</t>
  </si>
  <si>
    <t>IL0003870198</t>
  </si>
  <si>
    <t>רציו אנרגיות-שותפות מוגבלת</t>
  </si>
  <si>
    <t xml:space="preserve">   550012777</t>
  </si>
  <si>
    <t>רציו      יהש</t>
  </si>
  <si>
    <t>IL0003940157</t>
  </si>
  <si>
    <t>דוניץ</t>
  </si>
  <si>
    <t>IL0004000100</t>
  </si>
  <si>
    <t>וילאר</t>
  </si>
  <si>
    <t>IL0004160169</t>
  </si>
  <si>
    <t>ישראל קנדה</t>
  </si>
  <si>
    <t>IL0004340191</t>
  </si>
  <si>
    <t>מטריקס אי.טי בע"מ</t>
  </si>
  <si>
    <t xml:space="preserve">   520039413</t>
  </si>
  <si>
    <t>מטריקס</t>
  </si>
  <si>
    <t>IL0004450156</t>
  </si>
  <si>
    <t>לוזון קבוצה</t>
  </si>
  <si>
    <t>IL0004730177</t>
  </si>
  <si>
    <t>ניו-מד אנרג'י- שותפות מוגבלת</t>
  </si>
  <si>
    <t xml:space="preserve">   550013098</t>
  </si>
  <si>
    <t>ניו-מד אנרג יהש</t>
  </si>
  <si>
    <t>IL0004750209</t>
  </si>
  <si>
    <t>מנורה מבטחים החזקות בע"מ</t>
  </si>
  <si>
    <t xml:space="preserve">   520007469</t>
  </si>
  <si>
    <t>מנורה מב החז</t>
  </si>
  <si>
    <t>IL0005660183</t>
  </si>
  <si>
    <t>הראל השקעות</t>
  </si>
  <si>
    <t>IL0005850180</t>
  </si>
  <si>
    <t>ארית תעשיות בע"מ</t>
  </si>
  <si>
    <t xml:space="preserve">   520033358</t>
  </si>
  <si>
    <t>ארית תעשיות</t>
  </si>
  <si>
    <t>IL0005870147</t>
  </si>
  <si>
    <t>הבנק הבינלאומי הראשון לישראל ב</t>
  </si>
  <si>
    <t xml:space="preserve">   520029083</t>
  </si>
  <si>
    <t>בינלאומי</t>
  </si>
  <si>
    <t>IL0005930388</t>
  </si>
  <si>
    <t>לאומי</t>
  </si>
  <si>
    <t>IL0006046119</t>
  </si>
  <si>
    <t>ישרס</t>
  </si>
  <si>
    <t>IL0006130343</t>
  </si>
  <si>
    <t>דלתא-גליל תעשיות בע"מ</t>
  </si>
  <si>
    <t xml:space="preserve">   520025602</t>
  </si>
  <si>
    <t>דלתא גליל</t>
  </si>
  <si>
    <t>IL0006270347</t>
  </si>
  <si>
    <t>אופנה והלבשה</t>
  </si>
  <si>
    <t>טבע תעשיות פרמצבטיות בע"מ</t>
  </si>
  <si>
    <t xml:space="preserve">   520013954</t>
  </si>
  <si>
    <t>טבע</t>
  </si>
  <si>
    <t>IL0006290147</t>
  </si>
  <si>
    <t>פארמה</t>
  </si>
  <si>
    <t>פלרם (1990) תעשיות בע"מ</t>
  </si>
  <si>
    <t xml:space="preserve">   520039843</t>
  </si>
  <si>
    <t>פלרם</t>
  </si>
  <si>
    <t>IL0006440130</t>
  </si>
  <si>
    <t>פועלים</t>
  </si>
  <si>
    <t>IL0006625771</t>
  </si>
  <si>
    <t>בנק דיסקונט לישראל בע"מ</t>
  </si>
  <si>
    <t xml:space="preserve">   520007030</t>
  </si>
  <si>
    <t>דיסקונט       א</t>
  </si>
  <si>
    <t>IL0006912120</t>
  </si>
  <si>
    <t>בנק מזרחי טפחות בע"מ</t>
  </si>
  <si>
    <t xml:space="preserve">   520000522</t>
  </si>
  <si>
    <t>מזרחי טפחות</t>
  </si>
  <si>
    <t>IL0006954379</t>
  </si>
  <si>
    <t>אנלייט אנרגיה</t>
  </si>
  <si>
    <t>הפניקס</t>
  </si>
  <si>
    <t>IL0007670123</t>
  </si>
  <si>
    <t>שופרסל בע"מ</t>
  </si>
  <si>
    <t xml:space="preserve">   520022732</t>
  </si>
  <si>
    <t>שופרסל</t>
  </si>
  <si>
    <t>IL0007770378</t>
  </si>
  <si>
    <t>רשתות שיווק</t>
  </si>
  <si>
    <t>כהן פיתוח גז ונפט בע"מ</t>
  </si>
  <si>
    <t xml:space="preserve">   520032970</t>
  </si>
  <si>
    <t>כהן פיתוח</t>
  </si>
  <si>
    <t>IL0008100104</t>
  </si>
  <si>
    <t>סנו-מפעלי ברונוס בע"מ</t>
  </si>
  <si>
    <t xml:space="preserve">   520032988</t>
  </si>
  <si>
    <t>סנו</t>
  </si>
  <si>
    <t>IL0008130143</t>
  </si>
  <si>
    <t>איסתא</t>
  </si>
  <si>
    <t>IL0010810740</t>
  </si>
  <si>
    <t>אלביט מערכות בע"מ</t>
  </si>
  <si>
    <t xml:space="preserve">   520043027</t>
  </si>
  <si>
    <t>אלביט מערכות</t>
  </si>
  <si>
    <t>IL0010811243</t>
  </si>
  <si>
    <t>מנועי בית שמש אחזקות (1997) בע</t>
  </si>
  <si>
    <t xml:space="preserve">   520043480</t>
  </si>
  <si>
    <t>בית שמש</t>
  </si>
  <si>
    <t>IL0010815616</t>
  </si>
  <si>
    <t>טאואר סמיקונדקטור בע"מ</t>
  </si>
  <si>
    <t xml:space="preserve">   520041997</t>
  </si>
  <si>
    <t>טאואר</t>
  </si>
  <si>
    <t>IL0010823792</t>
  </si>
  <si>
    <t>תאת טכנולוגיות בע"מ</t>
  </si>
  <si>
    <t xml:space="preserve">   520035791</t>
  </si>
  <si>
    <t>תאת טכנו</t>
  </si>
  <si>
    <t>IL0010827264</t>
  </si>
  <si>
    <t>חשמל</t>
  </si>
  <si>
    <t>טופ רמדור מערכות ומחשבים (1990</t>
  </si>
  <si>
    <t xml:space="preserve">   520044231</t>
  </si>
  <si>
    <t>טופ מערכות</t>
  </si>
  <si>
    <t>IL0010833775</t>
  </si>
  <si>
    <t>פרטנר</t>
  </si>
  <si>
    <t>IL0010834849</t>
  </si>
  <si>
    <t>יוניטרוניקס (1989) (ר"ג) בע"מ</t>
  </si>
  <si>
    <t xml:space="preserve">   520044199</t>
  </si>
  <si>
    <t>יוניטרוניקס</t>
  </si>
  <si>
    <t>IL0010838311</t>
  </si>
  <si>
    <t>אלקטרוניקה ואופטיקה</t>
  </si>
  <si>
    <t>נובה בע"מ</t>
  </si>
  <si>
    <t xml:space="preserve">   511812463</t>
  </si>
  <si>
    <t>נובה</t>
  </si>
  <si>
    <t>IL0010845571</t>
  </si>
  <si>
    <t>חילן בע"מ</t>
  </si>
  <si>
    <t xml:space="preserve">   520039942</t>
  </si>
  <si>
    <t>חילן</t>
  </si>
  <si>
    <t>IL0010846983</t>
  </si>
  <si>
    <t>פוקס-ויזל בע"מ</t>
  </si>
  <si>
    <t xml:space="preserve">   512157603</t>
  </si>
  <si>
    <t>פוקס</t>
  </si>
  <si>
    <t>IL0010870223</t>
  </si>
  <si>
    <t>אל על  נתיבי אויר לישראל בע"מ</t>
  </si>
  <si>
    <t xml:space="preserve">   520017146</t>
  </si>
  <si>
    <t>אל על</t>
  </si>
  <si>
    <t>IL0010878242</t>
  </si>
  <si>
    <t>טי.ג'י.איי תשתיות בע"מ</t>
  </si>
  <si>
    <t xml:space="preserve">   511870891</t>
  </si>
  <si>
    <t>טי.ג'י.איי</t>
  </si>
  <si>
    <t>IL0010901416</t>
  </si>
  <si>
    <t>אלקטרה נדלןחסום</t>
  </si>
  <si>
    <t>IL0010940448</t>
  </si>
  <si>
    <t>קמטק בע"מ</t>
  </si>
  <si>
    <t xml:space="preserve">   511235434</t>
  </si>
  <si>
    <t>קמטק</t>
  </si>
  <si>
    <t>IL0010952641</t>
  </si>
  <si>
    <t>ארפורט סיטי</t>
  </si>
  <si>
    <t>IL0010958358</t>
  </si>
  <si>
    <t>ביג</t>
  </si>
  <si>
    <t>אמות</t>
  </si>
  <si>
    <t>IL0010972789</t>
  </si>
  <si>
    <t>ריט 1</t>
  </si>
  <si>
    <t>IL0010989205</t>
  </si>
  <si>
    <t>פז קמעונאות ואנרגיה בע"מ</t>
  </si>
  <si>
    <t xml:space="preserve">   510216054</t>
  </si>
  <si>
    <t>פז אנרגיה</t>
  </si>
  <si>
    <t>IL0011000077</t>
  </si>
  <si>
    <t>סלקום ישראל בע"מ</t>
  </si>
  <si>
    <t xml:space="preserve">   511930125</t>
  </si>
  <si>
    <t>סלקום</t>
  </si>
  <si>
    <t>IL0011015349</t>
  </si>
  <si>
    <t>רשת חנויות רמי לוי שיווק השיקמ</t>
  </si>
  <si>
    <t xml:space="preserve">   513770669</t>
  </si>
  <si>
    <t>רמי לוי</t>
  </si>
  <si>
    <t>IL0011042491</t>
  </si>
  <si>
    <t>נטו מלינדה סחר בע"מ</t>
  </si>
  <si>
    <t xml:space="preserve">   511725459</t>
  </si>
  <si>
    <t>נטו מלינדה</t>
  </si>
  <si>
    <t>IL0011050973</t>
  </si>
  <si>
    <t>מצלאוי חברה לבנין בע"מ</t>
  </si>
  <si>
    <t xml:space="preserve">   512726712</t>
  </si>
  <si>
    <t>מצלאוי</t>
  </si>
  <si>
    <t>IL0011067498</t>
  </si>
  <si>
    <t>גפן מגורים</t>
  </si>
  <si>
    <t>IL0011181166</t>
  </si>
  <si>
    <t>קרדן נדל"ן יזום ופיתוח בע"מ</t>
  </si>
  <si>
    <t xml:space="preserve">   520041005</t>
  </si>
  <si>
    <t>קרדן נדלן</t>
  </si>
  <si>
    <t>IL0011184475</t>
  </si>
  <si>
    <t>עזריאלי קבוצה</t>
  </si>
  <si>
    <t>IL0011194789</t>
  </si>
  <si>
    <t>אנרג'יקס</t>
  </si>
  <si>
    <t>IL0011233553</t>
  </si>
  <si>
    <t>ויקטורי רשת סופרמרקטים בע"מ</t>
  </si>
  <si>
    <t xml:space="preserve">   514068980</t>
  </si>
  <si>
    <t>ויקטורי</t>
  </si>
  <si>
    <t>IL0011237778</t>
  </si>
  <si>
    <t>קרסו מוטורס</t>
  </si>
  <si>
    <t>IL0011238503</t>
  </si>
  <si>
    <t>אינרום תעשיות בנייה בע"מ</t>
  </si>
  <si>
    <t xml:space="preserve">   515001659</t>
  </si>
  <si>
    <t>אינרום</t>
  </si>
  <si>
    <t>IL0011323560</t>
  </si>
  <si>
    <t>שפיר הנדסה</t>
  </si>
  <si>
    <t>IL0011338758</t>
  </si>
  <si>
    <t>אורמת טכנולוגיות, אינק</t>
  </si>
  <si>
    <t>880326081</t>
  </si>
  <si>
    <t>אורמת טכנו</t>
  </si>
  <si>
    <t>US6866881021</t>
  </si>
  <si>
    <t>או פי סי אנרגיה</t>
  </si>
  <si>
    <t>IL0011415713</t>
  </si>
  <si>
    <t>נאוויטס פטר יהש</t>
  </si>
  <si>
    <t>IL0011419699</t>
  </si>
  <si>
    <t>הולמס פלייס אינטרנשיונל בע"מ</t>
  </si>
  <si>
    <t xml:space="preserve">   512466723</t>
  </si>
  <si>
    <t>הולמס פלייס</t>
  </si>
  <si>
    <t>IL0011425878</t>
  </si>
  <si>
    <t>פתאל החזקות</t>
  </si>
  <si>
    <t>IL0011434292</t>
  </si>
  <si>
    <t>גלוברנדס גרופ בע"מ</t>
  </si>
  <si>
    <t xml:space="preserve">   515809499</t>
  </si>
  <si>
    <t>גלוברנדס</t>
  </si>
  <si>
    <t>IL0011474876</t>
  </si>
  <si>
    <t>אנרג'יאן פי אל סי</t>
  </si>
  <si>
    <t>10758801</t>
  </si>
  <si>
    <t>אנרג'יאן</t>
  </si>
  <si>
    <t>GB00BG12Y042</t>
  </si>
  <si>
    <t>משק אנרגיה-אנרגיות מתחדשות בע"</t>
  </si>
  <si>
    <t xml:space="preserve">   516167343</t>
  </si>
  <si>
    <t>משק אנרגיה</t>
  </si>
  <si>
    <t>IL0011669749</t>
  </si>
  <si>
    <t>מקס סטוק בע"מ</t>
  </si>
  <si>
    <t xml:space="preserve">   513618967</t>
  </si>
  <si>
    <t>מקס סטוק</t>
  </si>
  <si>
    <t>IL0011685588</t>
  </si>
  <si>
    <t>פולירם תעשיות פלסטיק בע"מ</t>
  </si>
  <si>
    <t xml:space="preserve">   515251593</t>
  </si>
  <si>
    <t>פולירם</t>
  </si>
  <si>
    <t>IL0011702169</t>
  </si>
  <si>
    <t>נופר אנרג'י</t>
  </si>
  <si>
    <t>IL0011708778</t>
  </si>
  <si>
    <t>סולאיר</t>
  </si>
  <si>
    <t>IL0011722878</t>
  </si>
  <si>
    <t>בכורי שדה (אחזקות) בע"מ</t>
  </si>
  <si>
    <t xml:space="preserve">   512402538</t>
  </si>
  <si>
    <t>בכורי שדה</t>
  </si>
  <si>
    <t>IL0011726184</t>
  </si>
  <si>
    <t>דניה סיבוס בע"מ</t>
  </si>
  <si>
    <t xml:space="preserve">   512569237</t>
  </si>
  <si>
    <t>דניה סיבוס</t>
  </si>
  <si>
    <t>IL0011731374</t>
  </si>
  <si>
    <t>דיפלומט אחזקות בע"מ</t>
  </si>
  <si>
    <t xml:space="preserve">   510400740</t>
  </si>
  <si>
    <t>דיפלומט אחזקות</t>
  </si>
  <si>
    <t>IL0011734915</t>
  </si>
  <si>
    <t>נאייקס בע"מ</t>
  </si>
  <si>
    <t xml:space="preserve">   513639013</t>
  </si>
  <si>
    <t>נאייקס</t>
  </si>
  <si>
    <t>IL0011751166</t>
  </si>
  <si>
    <t>ארגו פרופרטיז אן.וי.</t>
  </si>
  <si>
    <t>70252750</t>
  </si>
  <si>
    <t>ארגו פרופרטיז</t>
  </si>
  <si>
    <t>NL0015000D84</t>
  </si>
  <si>
    <t>ריטיילורס בע"מ</t>
  </si>
  <si>
    <t xml:space="preserve">   514211457</t>
  </si>
  <si>
    <t>ריטיילורס</t>
  </si>
  <si>
    <t>IL0011754889</t>
  </si>
  <si>
    <t>קבוצת אקרשטיין בע"מ</t>
  </si>
  <si>
    <t xml:space="preserve">   512714494</t>
  </si>
  <si>
    <t>קבוצת אקרשטיין</t>
  </si>
  <si>
    <t>IL0011762056</t>
  </si>
  <si>
    <t>נקסט ויז'ן מערכות מיוצבות בע"מ</t>
  </si>
  <si>
    <t xml:space="preserve">   514259019</t>
  </si>
  <si>
    <t>נקסט ויז'ן</t>
  </si>
  <si>
    <t>IL0011765935</t>
  </si>
  <si>
    <t>טופ גאם תעשיות בע"מ</t>
  </si>
  <si>
    <t xml:space="preserve">   513561399</t>
  </si>
  <si>
    <t>טופ גאם</t>
  </si>
  <si>
    <t>IL0011791428</t>
  </si>
  <si>
    <t>פודטק</t>
  </si>
  <si>
    <t>אפי קפיטל נדל"ן בע"מ</t>
  </si>
  <si>
    <t xml:space="preserve">   513948216</t>
  </si>
  <si>
    <t>אפי קפיטל</t>
  </si>
  <si>
    <t>IL0011814378</t>
  </si>
  <si>
    <t>בית בכפר בע"מ</t>
  </si>
  <si>
    <t xml:space="preserve">   511605719</t>
  </si>
  <si>
    <t>בית בכפר</t>
  </si>
  <si>
    <t>IL0011836561</t>
  </si>
  <si>
    <t>אקרו2 - חסום</t>
  </si>
  <si>
    <t>IL0011849028</t>
  </si>
  <si>
    <t>ישראייר גרופ בע"מ</t>
  </si>
  <si>
    <t xml:space="preserve">   510291750</t>
  </si>
  <si>
    <t>ישראייר גרופ</t>
  </si>
  <si>
    <t>IL0011871949</t>
  </si>
  <si>
    <t>שוב אנרגיה</t>
  </si>
  <si>
    <t>IL0011882425</t>
  </si>
  <si>
    <t>בזא</t>
  </si>
  <si>
    <t>IL0011989105</t>
  </si>
  <si>
    <t>לוזון רונסון</t>
  </si>
  <si>
    <t>IL0012025974</t>
  </si>
  <si>
    <t>מיטב טרייד השקעות בע"מ</t>
  </si>
  <si>
    <t xml:space="preserve">   516854239</t>
  </si>
  <si>
    <t>מיטב טרייד</t>
  </si>
  <si>
    <t>IL0012031816</t>
  </si>
  <si>
    <t>שירותים פיננסיים</t>
  </si>
  <si>
    <t>שובל הנדסה ובניין בע"מ</t>
  </si>
  <si>
    <t xml:space="preserve">   512951518</t>
  </si>
  <si>
    <t>שובל</t>
  </si>
  <si>
    <t>IL0012079682</t>
  </si>
  <si>
    <t>בתי זקוק לנפט בע"מ</t>
  </si>
  <si>
    <t xml:space="preserve">   520036658</t>
  </si>
  <si>
    <t>בזן</t>
  </si>
  <si>
    <t>IL0025902482</t>
  </si>
  <si>
    <t>Cognyte Software Ltd</t>
  </si>
  <si>
    <t>516196425</t>
  </si>
  <si>
    <t>COGNYTE SOFTWARE LTD</t>
  </si>
  <si>
    <t>IL0011691438</t>
  </si>
  <si>
    <t>Oddity Tech Ltd</t>
  </si>
  <si>
    <t>70769793</t>
  </si>
  <si>
    <t>ODDITY TECH LTD</t>
  </si>
  <si>
    <t>IL0011974909</t>
  </si>
  <si>
    <t>Personal Care Products</t>
  </si>
  <si>
    <t>SHL TeleMedicine Ltd</t>
  </si>
  <si>
    <t>1729029</t>
  </si>
  <si>
    <t>SHL TELEMEDICINE LTD</t>
  </si>
  <si>
    <t>IL0010855885</t>
  </si>
  <si>
    <t>שוויץ</t>
  </si>
  <si>
    <t>SIX</t>
  </si>
  <si>
    <t>Health Care Providers &amp; Services</t>
  </si>
  <si>
    <t>Nayax Ltd</t>
  </si>
  <si>
    <t>52046667</t>
  </si>
  <si>
    <t>NAYAX LTD</t>
  </si>
  <si>
    <t>ITHACA ENERGY PLC</t>
  </si>
  <si>
    <t>66296534</t>
  </si>
  <si>
    <t>IHN LN</t>
  </si>
  <si>
    <t>GB00BPJHV584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</si>
  <si>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</si>
  <si>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סיווג הקרן</t>
  </si>
  <si>
    <t>מיטב קרנות נאמנות בע"מ</t>
  </si>
  <si>
    <t xml:space="preserve">   513534974</t>
  </si>
  <si>
    <t>תכ.תא125</t>
  </si>
  <si>
    <t>IL0011437188</t>
  </si>
  <si>
    <t>עוקב אחר מדדי מניות בישראל</t>
  </si>
  <si>
    <t>Large &amp; Mid Cap מניות בארץ - מניות לפי שווי שוק-מניות</t>
  </si>
  <si>
    <t>513534974</t>
  </si>
  <si>
    <t>תכ.תלבונד60</t>
  </si>
  <si>
    <t>IL0011451015</t>
  </si>
  <si>
    <t>עוקב אחר מדדים אחרים בישראל</t>
  </si>
  <si>
    <t>60 אג"ח בארץ - חברות והמרה-תל בונד צמוד מדד-תל בונד</t>
  </si>
  <si>
    <t>קסם קרנות נאמנות בע"מ</t>
  </si>
  <si>
    <t>510938608</t>
  </si>
  <si>
    <t>קסם.תלבונד 20 צ</t>
  </si>
  <si>
    <t>IL0011459604</t>
  </si>
  <si>
    <t>20 אג"ח בארץ - חברות והמרה-תל בונד צמוד מדד-תל בונד</t>
  </si>
  <si>
    <t>STOX600.קסם</t>
  </si>
  <si>
    <t>IL0011462087</t>
  </si>
  <si>
    <t>עוקב אחר מדדי מניות בחו"ל</t>
  </si>
  <si>
    <t>אירופה</t>
  </si>
  <si>
    <t>מניות בחו"ל - מניות גיאוגרפי - חשופת מט"ח-אירופה - מדד אחר</t>
  </si>
  <si>
    <t>אי.בי.אי קרנות נאמנות בעמ</t>
  </si>
  <si>
    <t xml:space="preserve">   513765339</t>
  </si>
  <si>
    <t>IBI.תלבונד 60צד</t>
  </si>
  <si>
    <t>IL0011480063</t>
  </si>
  <si>
    <t>IBI.תא 125</t>
  </si>
  <si>
    <t>IL0011488082</t>
  </si>
  <si>
    <t>הראל קרנות נאמנות בע"מ</t>
  </si>
  <si>
    <t>511776783</t>
  </si>
  <si>
    <t>SP500.הרל</t>
  </si>
  <si>
    <t>IL0011490203</t>
  </si>
  <si>
    <t>S&amp;P 500 - מניות בחו"ל - מניות גיאוגרפי - מנוטרלת מט"ח-ארה"ב</t>
  </si>
  <si>
    <t>קסם.תלבונד ש 50</t>
  </si>
  <si>
    <t>IL0011507626</t>
  </si>
  <si>
    <t>אג"ח בארץ - חברות והמרה-תל בונד שקלי-תל בונד- שקלי</t>
  </si>
  <si>
    <t>IBI.כשתלבונד60צ</t>
  </si>
  <si>
    <t>IL0011550766</t>
  </si>
  <si>
    <t>CSI300.קסם</t>
  </si>
  <si>
    <t>IL0011627838</t>
  </si>
  <si>
    <t>סין</t>
  </si>
  <si>
    <t>מניות בחו"ל - מניות גיאוגרפי - חשופת מט"ח-אסיה - מדד אחר</t>
  </si>
  <si>
    <t>Ishares iBoxx $ Investment</t>
  </si>
  <si>
    <t>78005</t>
  </si>
  <si>
    <t>ISHARES IBOXX H/Y CORP BOND</t>
  </si>
  <si>
    <t>US4642885135</t>
  </si>
  <si>
    <t>עוקב אחר מדדים אחרים בחו"ל</t>
  </si>
  <si>
    <t>Bond/Fixed Income Funds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</si>
  <si>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</si>
  <si>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SP 500 תכלית</t>
  </si>
  <si>
    <t>IL0051139983</t>
  </si>
  <si>
    <t>S&amp;P 500 - מניות בחו"ל - מניות גיאוגרפי - חשופת מט"ח-ארה"ב</t>
  </si>
  <si>
    <t>תכלית ת"א 125</t>
  </si>
  <si>
    <t>IL0051146574</t>
  </si>
  <si>
    <t>תכ.TTFתלבונד20</t>
  </si>
  <si>
    <t>IL0051154727</t>
  </si>
  <si>
    <t>קסם תל בונד 20</t>
  </si>
  <si>
    <t>IL0051155898</t>
  </si>
  <si>
    <t xml:space="preserve">   511776783</t>
  </si>
  <si>
    <t>הרל.תלבנד 20 צמ</t>
  </si>
  <si>
    <t>IL0051172703</t>
  </si>
  <si>
    <t>אג"ח ממשלתי</t>
  </si>
  <si>
    <t>אג"ח בארץ - חברות והמרה-תל בונד צמוד מדד-תל בונד צמודות</t>
  </si>
  <si>
    <t>מגדל קרנות נאמנות בע"מ</t>
  </si>
  <si>
    <t xml:space="preserve">   511303661</t>
  </si>
  <si>
    <t>S&amp;P 500 מח MTF</t>
  </si>
  <si>
    <t>IL0051226277</t>
  </si>
  <si>
    <t>S&amp;P 500 קסם</t>
  </si>
  <si>
    <t>IL0051244825</t>
  </si>
  <si>
    <t>S&amp;P 500י.IBI</t>
  </si>
  <si>
    <t>IL0051274699</t>
  </si>
  <si>
    <t>NASDAQ 100י.IBI</t>
  </si>
  <si>
    <t>IL0051277668</t>
  </si>
  <si>
    <t>NASDAQ 100 - מניות בחו"ל - מניות גיאוגרפי - מנוטרלת מט"ח-ארה"ב</t>
  </si>
  <si>
    <t>NASDAQ 100 הראל</t>
  </si>
  <si>
    <t>IL0051292832</t>
  </si>
  <si>
    <t>מניות בחו"ל - מניות גיאוגרפי - חשופת מט"ח-ארה"ב - מדד אחר</t>
  </si>
  <si>
    <t>STOXX-E600י.IBI</t>
  </si>
  <si>
    <t>IL0051307523</t>
  </si>
  <si>
    <t>STOXX EUROPE 600 - מניות בחו"ל - מניות גיאוגרפי - מנוטרלת מט"ח-אירופה כללי</t>
  </si>
  <si>
    <t>CIFC Global Floating Rate Cred</t>
  </si>
  <si>
    <t>635400NLI1L</t>
  </si>
  <si>
    <t>CIFC GLBL FLT RT CR-B1 USD</t>
  </si>
  <si>
    <t>IE0009SO3I10</t>
  </si>
  <si>
    <t>גלובלי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</si>
  <si>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</si>
  <si>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נכס בסיס (כתב אופציה)</t>
  </si>
  <si>
    <t>תאריך פקיעה</t>
  </si>
  <si>
    <t>שער מימוש</t>
  </si>
  <si>
    <t>יחס המרה</t>
  </si>
  <si>
    <t>טופ גאם    אפ א</t>
  </si>
  <si>
    <t>IL0012007402</t>
  </si>
  <si>
    <t>01179142</t>
  </si>
  <si>
    <t>אלומיי     אפ 2</t>
  </si>
  <si>
    <t>IL0012030826</t>
  </si>
  <si>
    <t>01082635</t>
  </si>
  <si>
    <t>מיטב טרייד אפ 1</t>
  </si>
  <si>
    <t>IL0012031998</t>
  </si>
  <si>
    <t>01203181</t>
  </si>
  <si>
    <t>אפי קפיטל  אפ 1</t>
  </si>
  <si>
    <t>IL0012042136</t>
  </si>
  <si>
    <t>01181437</t>
  </si>
  <si>
    <t>שובל הנדסה אפ 1</t>
  </si>
  <si>
    <t>IL0012159617</t>
  </si>
  <si>
    <t>01207968</t>
  </si>
  <si>
    <t>חג'ג'      אפ 1</t>
  </si>
  <si>
    <t>IL0012166547</t>
  </si>
  <si>
    <t>00823013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</si>
  <si>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</si>
  <si>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סוג מספר מזהה מנפיק</t>
  </si>
  <si>
    <t>נכס בסיס</t>
  </si>
  <si>
    <t>שווי הוגן (בש"ח)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</si>
  <si>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</si>
  <si>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ULTRA10 YR 06/25</t>
  </si>
  <si>
    <t>BBG01PSLLQ32</t>
  </si>
  <si>
    <t>UXYM5 COMDTY</t>
  </si>
  <si>
    <t>CBOE</t>
  </si>
  <si>
    <t>מניות לרבות מדדי מניות</t>
  </si>
  <si>
    <t>NIKKEI 225 MINI 06/25</t>
  </si>
  <si>
    <t>BBG00VFJK9B9</t>
  </si>
  <si>
    <t>NOM5 INDEX</t>
  </si>
  <si>
    <t>יפן</t>
  </si>
  <si>
    <t>TOPIX INDX FUT 06/25</t>
  </si>
  <si>
    <t>BBG01LW1GGS1</t>
  </si>
  <si>
    <t>TPM5</t>
  </si>
  <si>
    <t>CME</t>
  </si>
  <si>
    <t>FT MINI DOW 06/25</t>
  </si>
  <si>
    <t>BBG01NC6V863</t>
  </si>
  <si>
    <t>DMM5 INDEX</t>
  </si>
  <si>
    <t>FUTURE MINI NASDAQ 06/25</t>
  </si>
  <si>
    <t>BBG01KJ7X5T9</t>
  </si>
  <si>
    <t>NQM5 INDEX</t>
  </si>
  <si>
    <t>STOXX600 06/25</t>
  </si>
  <si>
    <t>BBG018BS33N2</t>
  </si>
  <si>
    <t>SXOM5 INDEX</t>
  </si>
  <si>
    <t>EUREX</t>
  </si>
  <si>
    <t>S&amp;P500 EMINI FUT 06/25</t>
  </si>
  <si>
    <t>BBG01FTN83M4</t>
  </si>
  <si>
    <t>ESM5 INDEX</t>
  </si>
  <si>
    <t>MSCI EmgMkt 06/25</t>
  </si>
  <si>
    <t>BBG013V2S5C8</t>
  </si>
  <si>
    <t>MESM5 INDEX</t>
  </si>
  <si>
    <t>IFSC NIFTY 50 FUT Apr25</t>
  </si>
  <si>
    <t>BBG01S1W55H0</t>
  </si>
  <si>
    <t>NIFTY 50 IFSC</t>
  </si>
  <si>
    <t>JGSJ5 INDEX</t>
  </si>
  <si>
    <t>הודו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</si>
  <si>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</si>
  <si>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אלה פקדון אגח ה</t>
  </si>
  <si>
    <t>IL0011625774</t>
  </si>
  <si>
    <t>קרן מובטחת</t>
  </si>
  <si>
    <t>מט"ח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</si>
  <si>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</si>
  <si>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תאריך רכישה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</si>
  <si>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</si>
  <si>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סוג הצמדה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</si>
  <si>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</si>
  <si>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מספר קרן</t>
  </si>
  <si>
    <t>חודש הנפקת שכבה</t>
  </si>
  <si>
    <t>חודש הבדיקה</t>
  </si>
  <si>
    <t>שווי הנכסים באפיק (באלפי ש"ח)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</si>
  <si>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</si>
  <si>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</si>
  <si>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</si>
  <si>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</si>
  <si>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</si>
  <si>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</si>
  <si>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נעמ שכון ובנוי3</t>
  </si>
  <si>
    <t>11020132</t>
  </si>
  <si>
    <t>פנימי</t>
  </si>
  <si>
    <t>לא צמוד</t>
  </si>
  <si>
    <t>ללא</t>
  </si>
  <si>
    <t>חברת ציטוט</t>
  </si>
  <si>
    <t>אי-תלות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</si>
  <si>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</si>
  <si>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דירוג נייר הערך/המנפיק</t>
  </si>
  <si>
    <t>תאריך אחרון בו נבחנה בפועל ירידת ערך</t>
  </si>
  <si>
    <t>520010869</t>
  </si>
  <si>
    <t>מקורות אגח -8רמ</t>
  </si>
  <si>
    <t>IL0011243461</t>
  </si>
  <si>
    <t>לא סחיר</t>
  </si>
  <si>
    <t>מת"ם - מרכז תעשיות מדע חיפה בע</t>
  </si>
  <si>
    <t>510687403</t>
  </si>
  <si>
    <t>מת"ם  אגח א -רמ</t>
  </si>
  <si>
    <t>IL0011389991</t>
  </si>
  <si>
    <t>רפאל מערכות לחימה מתקדמות בע"מ</t>
  </si>
  <si>
    <t xml:space="preserve">   520042185</t>
  </si>
  <si>
    <t>רפאל   אגח ד-רמ</t>
  </si>
  <si>
    <t>IL0011402844</t>
  </si>
  <si>
    <t>אורמת אגח 4 -רמ</t>
  </si>
  <si>
    <t>IL0011672123</t>
  </si>
  <si>
    <t>רשות שדות התעופה בישראל.</t>
  </si>
  <si>
    <t xml:space="preserve">   500102868</t>
  </si>
  <si>
    <t>רש"ת אגח א-רמ</t>
  </si>
  <si>
    <t>IL0011873358</t>
  </si>
  <si>
    <t>רש"ת אגח ב-רמ</t>
  </si>
  <si>
    <t>IL0011873432</t>
  </si>
  <si>
    <t>איילון חברה לביטוח בע"מ</t>
  </si>
  <si>
    <t>520030677</t>
  </si>
  <si>
    <t>איילון אגח ג-רמ</t>
  </si>
  <si>
    <t>IL0011955775</t>
  </si>
  <si>
    <t>עוגן-אג"ח חברתית 2 בע"מ (חל"צ)</t>
  </si>
  <si>
    <t xml:space="preserve">   516556545</t>
  </si>
  <si>
    <t>עוגן    אגחא-רמ</t>
  </si>
  <si>
    <t>IL0011968315</t>
  </si>
  <si>
    <t>מקס איט פיננסים בע"מ</t>
  </si>
  <si>
    <t xml:space="preserve">   512905423</t>
  </si>
  <si>
    <t>מקס איט הת ד-רמ</t>
  </si>
  <si>
    <t>IL0011979536</t>
  </si>
  <si>
    <t>לאומי אגח 1 ר-מ</t>
  </si>
  <si>
    <t>IL0011986390</t>
  </si>
  <si>
    <t>אגד חברה לתחבורה בע"מ</t>
  </si>
  <si>
    <t xml:space="preserve">   516041118</t>
  </si>
  <si>
    <t>אגד    אגח -1רמ</t>
  </si>
  <si>
    <t>IL0011987877</t>
  </si>
  <si>
    <t>520018078</t>
  </si>
  <si>
    <t>לאומי אגח  -2רמ</t>
  </si>
  <si>
    <t>IL0012058975</t>
  </si>
  <si>
    <t>מכלול מימון נדל"ן בע"מ</t>
  </si>
  <si>
    <t xml:space="preserve">   515759777</t>
  </si>
  <si>
    <t>מכלול נד אגח1רמ</t>
  </si>
  <si>
    <t>IL0012071416</t>
  </si>
  <si>
    <t>גב-ים נגב בע"מ</t>
  </si>
  <si>
    <t xml:space="preserve">   514189596</t>
  </si>
  <si>
    <t>גב-יםנגב אגב-רמ</t>
  </si>
  <si>
    <t>IL0012084534</t>
  </si>
  <si>
    <t>פועלים אגח -1רמ</t>
  </si>
  <si>
    <t>IL0012117474</t>
  </si>
  <si>
    <t>עלמדב אינק.</t>
  </si>
  <si>
    <t>2624970</t>
  </si>
  <si>
    <t>עלמדב  אגח ג-רמ</t>
  </si>
  <si>
    <t>IL0012118878</t>
  </si>
  <si>
    <t>קנדה</t>
  </si>
  <si>
    <t>לאומי אגח  -3רמ</t>
  </si>
  <si>
    <t>IL0012150293</t>
  </si>
  <si>
    <t>מכלול נד אגח2רמ</t>
  </si>
  <si>
    <t>IL0012151937</t>
  </si>
  <si>
    <t>מימון ישיר נדל"ן ומשכנתאות הנפ</t>
  </si>
  <si>
    <t xml:space="preserve">   517014023</t>
  </si>
  <si>
    <t>ממון משהנ אג1רמ</t>
  </si>
  <si>
    <t>IL0012152687</t>
  </si>
  <si>
    <t>קרן שמש נכסים שותפות מוגבלת</t>
  </si>
  <si>
    <t xml:space="preserve">   540333101</t>
  </si>
  <si>
    <t>קרן שמש אגחא-רמ</t>
  </si>
  <si>
    <t>IL0012153008</t>
  </si>
  <si>
    <t>לידר החזקות והשקעות בע"מ</t>
  </si>
  <si>
    <t>520037664</t>
  </si>
  <si>
    <t>לידר  אגח ח- רמ</t>
  </si>
  <si>
    <t>IL0031803617</t>
  </si>
  <si>
    <t>כלל תעשיות בע"מ</t>
  </si>
  <si>
    <t>520021874</t>
  </si>
  <si>
    <t>כלל תעשאג טז-רמ</t>
  </si>
  <si>
    <t>IL0060802381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</si>
  <si>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</si>
  <si>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קרדיט 360</t>
  </si>
  <si>
    <t>516491776</t>
  </si>
  <si>
    <t>קרדיט 360 ל.ס</t>
  </si>
  <si>
    <t>11021113</t>
  </si>
  <si>
    <t>מניות לא סחירות</t>
  </si>
  <si>
    <t>מומחה בלתי תלוי</t>
  </si>
  <si>
    <t>HUMANZ</t>
  </si>
  <si>
    <t>515599009</t>
  </si>
  <si>
    <t>11019400</t>
  </si>
  <si>
    <t>מנפיקים ישראלים בחו"ל.</t>
  </si>
  <si>
    <t>54254180</t>
  </si>
  <si>
    <t>מספר תאגיד או שותפות בחו"ל</t>
  </si>
  <si>
    <t>UVEYE (PENSIA)</t>
  </si>
  <si>
    <t>11019758</t>
  </si>
  <si>
    <t>דיווח מנהל הקרן</t>
  </si>
  <si>
    <t>CANDID</t>
  </si>
  <si>
    <t>540300662</t>
  </si>
  <si>
    <t>מספר שותפות</t>
  </si>
  <si>
    <t>CANDID 2</t>
  </si>
  <si>
    <t>11019989</t>
  </si>
  <si>
    <t>Multi-Utilities</t>
  </si>
  <si>
    <t>11020458</t>
  </si>
  <si>
    <t>Health Care Equipment &amp; Supplies</t>
  </si>
  <si>
    <t>AGORA</t>
  </si>
  <si>
    <t>515859049</t>
  </si>
  <si>
    <t>AGORA ל.ס</t>
  </si>
  <si>
    <t>11021257</t>
  </si>
  <si>
    <t>Sauce Inc</t>
  </si>
  <si>
    <t>549300JHLCR4</t>
  </si>
  <si>
    <t>SAUCE 1</t>
  </si>
  <si>
    <t>11021270</t>
  </si>
  <si>
    <t>Technology Hardware, Storage &amp; Peripherals</t>
  </si>
  <si>
    <t>69890324</t>
  </si>
  <si>
    <t>HUMANZ SAFE</t>
  </si>
  <si>
    <t>11021301</t>
  </si>
  <si>
    <t>Sunbit Inc</t>
  </si>
  <si>
    <t>52464435</t>
  </si>
  <si>
    <t>SUNBIT 3</t>
  </si>
  <si>
    <t>11021306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</si>
  <si>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</si>
  <si>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</si>
  <si>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</si>
  <si>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</si>
  <si>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</si>
  <si>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</si>
  <si>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</si>
  <si>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</si>
  <si>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</si>
  <si>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</si>
  <si>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</si>
  <si>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</si>
  <si>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 xml:space="preserve">                                        קוגיטו קפיטל פאנד 2 ניהול בע"מ</t>
  </si>
  <si>
    <t>סיג'י השקעות</t>
  </si>
  <si>
    <t>11021127</t>
  </si>
  <si>
    <t>קרן חוב</t>
  </si>
  <si>
    <t>Rakia Capital Fund, LP</t>
  </si>
  <si>
    <t>RS TACTIC GEAR</t>
  </si>
  <si>
    <t>11021133</t>
  </si>
  <si>
    <t>פרייבט אקוויטי</t>
  </si>
  <si>
    <t>MORE INVESTMENTS</t>
  </si>
  <si>
    <t>MORE Alternativ</t>
  </si>
  <si>
    <t>11140571</t>
  </si>
  <si>
    <t>קרן השקעה אחרת</t>
  </si>
  <si>
    <t>LCN European Fund IV GP S.a.r.l</t>
  </si>
  <si>
    <t>LCN IV</t>
  </si>
  <si>
    <t>11019351</t>
  </si>
  <si>
    <t>קרן נדל"ן</t>
  </si>
  <si>
    <t>HP Islazul Co-Invest GP S.?.r.l.,</t>
  </si>
  <si>
    <t>HENDERSON ISLAZU</t>
  </si>
  <si>
    <t>11019352</t>
  </si>
  <si>
    <t>ספרד</t>
  </si>
  <si>
    <t>HGI Multifamily Credit Fund GP LLC</t>
  </si>
  <si>
    <t>HGI MULTIFAMILY</t>
  </si>
  <si>
    <t>11019991</t>
  </si>
  <si>
    <t>HarbourVest GP LLC</t>
  </si>
  <si>
    <t>DOVER STREET XL</t>
  </si>
  <si>
    <t>11019995</t>
  </si>
  <si>
    <t>איי קיימן</t>
  </si>
  <si>
    <t>Sheva Growth Investments L.P</t>
  </si>
  <si>
    <t>SHEVA GROWTH INVESTMENTS S1</t>
  </si>
  <si>
    <t>11020002</t>
  </si>
  <si>
    <t>LUCID ALTERNATIVE FUND, LP</t>
  </si>
  <si>
    <t>LUCID ALTERNATIVE FUND</t>
  </si>
  <si>
    <t>11020009</t>
  </si>
  <si>
    <t>קרן גידור (Hedge Fund)</t>
  </si>
  <si>
    <t>Oak Street Real Estate Capital Fund VI, LP</t>
  </si>
  <si>
    <t>OAK STREET REAL ESTATE VI</t>
  </si>
  <si>
    <t>11020012</t>
  </si>
  <si>
    <t>PANTHEON PGIF IV GP</t>
  </si>
  <si>
    <t>PANTHEON GLOBAL INFRASTRUCTURE</t>
  </si>
  <si>
    <t>11020456</t>
  </si>
  <si>
    <t>Scintilla Tech Ltd</t>
  </si>
  <si>
    <t>MORETECH VENTURES II</t>
  </si>
  <si>
    <t>11020463</t>
  </si>
  <si>
    <t>HPS GP Lux Sarl</t>
  </si>
  <si>
    <t>HPS SPECIALTY LOAN</t>
  </si>
  <si>
    <t>11020470</t>
  </si>
  <si>
    <t>Henderson Park Real Estate Fund II GP S.? r.l</t>
  </si>
  <si>
    <t>HENDERSON PARK REAL</t>
  </si>
  <si>
    <t>11020471</t>
  </si>
  <si>
    <t>Scintilla Holdings Ltd</t>
  </si>
  <si>
    <t>SCINTILLA</t>
  </si>
  <si>
    <t>11020474</t>
  </si>
  <si>
    <t>SHEVA GROWTH 2</t>
  </si>
  <si>
    <t>11020475</t>
  </si>
  <si>
    <t>Target Global Selected Opportunities LLC</t>
  </si>
  <si>
    <t>TARGET GLOBAL BOHRIUM</t>
  </si>
  <si>
    <t>11020481</t>
  </si>
  <si>
    <t>Viola Credit GL II (UVCI)</t>
  </si>
  <si>
    <t>VIOLA CREDIT UVCI</t>
  </si>
  <si>
    <t>11020490</t>
  </si>
  <si>
    <t>HARBOURVEST GP LLC</t>
  </si>
  <si>
    <t>HV GONDOR FEEDER</t>
  </si>
  <si>
    <t>11020502</t>
  </si>
  <si>
    <t>Pantheon Zilker GP LLC</t>
  </si>
  <si>
    <t>PANTHEON ZILKER</t>
  </si>
  <si>
    <t>11020508</t>
  </si>
  <si>
    <t>EQT CO INVEST</t>
  </si>
  <si>
    <t>11020523</t>
  </si>
  <si>
    <t>EQT VI 10.4</t>
  </si>
  <si>
    <t>11020525</t>
  </si>
  <si>
    <t>Qumra Capital GP IV, L.P.</t>
  </si>
  <si>
    <t>QUMRA CAPITAL IV</t>
  </si>
  <si>
    <t>11021256</t>
  </si>
  <si>
    <t>Sheva Fund GP LP</t>
  </si>
  <si>
    <t>SHEVA GROWTH SE3</t>
  </si>
  <si>
    <t>11021278</t>
  </si>
  <si>
    <t>CERCA OPPORTUNITIES GP, LIMITED PARTNERSHIP</t>
  </si>
  <si>
    <t>CERCA גמל</t>
  </si>
  <si>
    <t>11021279</t>
  </si>
  <si>
    <t>ECP V (CALIFORNIA CO-INVEST), LP</t>
  </si>
  <si>
    <t>ECP  CALIFORNIA</t>
  </si>
  <si>
    <t>11021280</t>
  </si>
  <si>
    <t>. 1L-MORE ALTERNATIVE CREDIT GP LTD</t>
  </si>
  <si>
    <t>MORE ALTERNATIVE CREDIT 4</t>
  </si>
  <si>
    <t>11021286</t>
  </si>
  <si>
    <t>כן</t>
  </si>
  <si>
    <t>קיימת תלות</t>
  </si>
  <si>
    <t>Greenfield Partners GP Fund III, L.P.</t>
  </si>
  <si>
    <t>GREENFIELD 1</t>
  </si>
  <si>
    <t>11021293</t>
  </si>
  <si>
    <t>TARGET GLOBAL</t>
  </si>
  <si>
    <t>11021294</t>
  </si>
  <si>
    <t>TruAmerica Workforce Housing Fund II GP, LLC</t>
  </si>
  <si>
    <t>11021299</t>
  </si>
  <si>
    <t>OEP IX General Partner, L.P.</t>
  </si>
  <si>
    <t>OEP IX BALLYMORE</t>
  </si>
  <si>
    <t>11021307</t>
  </si>
  <si>
    <t>ONE EQUITY PARTNERS</t>
  </si>
  <si>
    <t>11021308</t>
  </si>
  <si>
    <t>Director/PDMR Shareholding</t>
  </si>
  <si>
    <t>YS 1740 PLATFORM CO INVEST LP</t>
  </si>
  <si>
    <t>11022776</t>
  </si>
  <si>
    <t>The Access Fund L.P</t>
  </si>
  <si>
    <t>THE ACCESS FUND</t>
  </si>
  <si>
    <t>11022777</t>
  </si>
  <si>
    <t>HIA Capital Partners Ltd</t>
  </si>
  <si>
    <t>SHARK TOPCO 1</t>
  </si>
  <si>
    <t>11022778</t>
  </si>
  <si>
    <t>TruAmericaWorbforce Housing Fund IIGP, LL'C</t>
  </si>
  <si>
    <t>TWHF II RIVERHURST CO-INVEST-B</t>
  </si>
  <si>
    <t>11022784</t>
  </si>
  <si>
    <t>QEP Co-Invest GP, LLC</t>
  </si>
  <si>
    <t>QUANTUM - COGENTRIX</t>
  </si>
  <si>
    <t>11022785</t>
  </si>
  <si>
    <t>COLLER INTERNATIONAL PARTNERS</t>
  </si>
  <si>
    <t>COLLER IX SER A</t>
  </si>
  <si>
    <t>11022791</t>
  </si>
  <si>
    <t>COLLER IX SER B</t>
  </si>
  <si>
    <t>11022792</t>
  </si>
  <si>
    <t>Swish GP L.P.</t>
  </si>
  <si>
    <t>SWISH VENTURES</t>
  </si>
  <si>
    <t>11022794</t>
  </si>
  <si>
    <t>1L-MORE ALTERNATIVE CREDIT FU</t>
  </si>
  <si>
    <t>11140555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</si>
  <si>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</si>
  <si>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אפי נכס אופ 3</t>
  </si>
  <si>
    <t xml:space="preserve"> 1213719</t>
  </si>
  <si>
    <t>אפי נכסים</t>
  </si>
  <si>
    <t>מצלאוי אופ ל.ס</t>
  </si>
  <si>
    <t>11019773</t>
  </si>
  <si>
    <t>סולאיר אופ ל.ס1</t>
  </si>
  <si>
    <t>11019938</t>
  </si>
  <si>
    <t>סולאיר אופ ל.ס2</t>
  </si>
  <si>
    <t>11019939</t>
  </si>
  <si>
    <t>מגדל אחזקות ביטוח ופיננסים בע"</t>
  </si>
  <si>
    <t xml:space="preserve">   520029984</t>
  </si>
  <si>
    <t>מגדל ביט אופ לס</t>
  </si>
  <si>
    <t>11021166</t>
  </si>
  <si>
    <t>מגדל ביטוח</t>
  </si>
  <si>
    <t>דוניץ אופ ל.ס</t>
  </si>
  <si>
    <t>520038605</t>
  </si>
  <si>
    <t>11022441</t>
  </si>
  <si>
    <t>אקרו אופ ל.ס</t>
  </si>
  <si>
    <t>11022448</t>
  </si>
  <si>
    <t>אקרו</t>
  </si>
  <si>
    <t>CANDID 2 WARRANTS</t>
  </si>
  <si>
    <t>70390929</t>
  </si>
  <si>
    <t>11019990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</si>
  <si>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</si>
  <si>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</si>
  <si>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</si>
  <si>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</si>
  <si>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</si>
  <si>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</si>
  <si>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</si>
  <si>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</si>
  <si>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</si>
  <si>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</si>
  <si>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 xml:space="preserve">שער חליפין 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</si>
  <si>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</si>
  <si>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</si>
  <si>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</si>
  <si>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</si>
  <si>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</si>
  <si>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</si>
  <si>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</si>
  <si>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</si>
  <si>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</si>
  <si>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</si>
  <si>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</si>
  <si>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</si>
  <si>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</si>
  <si>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</si>
  <si>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</si>
  <si>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</si>
  <si>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</si>
  <si>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</si>
  <si>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</si>
  <si>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</si>
  <si>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</si>
  <si>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</si>
  <si>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</si>
  <si>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</si>
  <si>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</si>
  <si>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</si>
  <si>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</si>
  <si>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</si>
  <si>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</si>
  <si>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</si>
  <si>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</si>
  <si>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 xml:space="preserve">דירוג הלוואה/המנפיק 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</si>
  <si>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</si>
  <si>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</si>
  <si>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</si>
  <si>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</si>
  <si>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</si>
  <si>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</si>
  <si>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</si>
  <si>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</si>
  <si>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</si>
  <si>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</si>
  <si>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</si>
  <si>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</si>
  <si>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</si>
  <si>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</si>
  <si>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תאגיד</t>
  </si>
  <si>
    <t>פעילות שוטפת של התאגיד - אחר/לא מסווג</t>
  </si>
  <si>
    <t xml:space="preserve"> קבועה</t>
  </si>
  <si>
    <t>החוב נחות</t>
  </si>
  <si>
    <t>אשראי אחר בענף הנדל"ן (לרבות אשראי לכל מטרה) - אחר/לא מסווג</t>
  </si>
  <si>
    <t>קבועה</t>
  </si>
  <si>
    <t>פעילות שוטפת של התאגיד - מגורים (כולל דיור מוגן)</t>
  </si>
  <si>
    <t>משתנה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</si>
  <si>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</si>
  <si>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JP MORGAN STRUCTURED PRO</t>
  </si>
  <si>
    <t>ZD6998698</t>
  </si>
  <si>
    <t>JPM 7.95 01/34</t>
  </si>
  <si>
    <t>62012463</t>
  </si>
  <si>
    <t>שכבת הון (Equity Tranch)</t>
  </si>
  <si>
    <t>A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</si>
  <si>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</si>
  <si>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תאריך פקיעת פיקדון</t>
  </si>
  <si>
    <t>שער פיקדון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</si>
  <si>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</si>
  <si>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</si>
  <si>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</si>
  <si>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</si>
  <si>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</si>
  <si>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</si>
  <si>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</si>
  <si>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 xml:space="preserve">השיטה שבאמצעותה נקבע שווי הנכס </t>
  </si>
  <si>
    <t>כנפי רוח בניית ירושלים 2</t>
  </si>
  <si>
    <t>נדל"ן לא מניב</t>
  </si>
  <si>
    <t>קרקע/זכויות מקרקעין</t>
  </si>
  <si>
    <t>שלבים התחלתיים</t>
  </si>
  <si>
    <t xml:space="preserve">                               פינת הרחובות כנפי נשרים, פרבשטיין , בית הדפוס א.ת. גבעת שאול, ירושלים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</si>
  <si>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</si>
  <si>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שיעור אחזקה באמצעי שליטה</t>
  </si>
  <si>
    <t>שווי מאזני (באלפי ש"ח)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</si>
  <si>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</si>
  <si>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שם הנכס האחר</t>
  </si>
  <si>
    <t>מספר הנכס האחר</t>
  </si>
  <si>
    <t>תאריך עסקה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</si>
  <si>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</si>
  <si>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</si>
  <si>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</si>
  <si>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</si>
  <si>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</si>
  <si>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r>
      <rPr>
        <sz val="10"/>
        <color theme="1"/>
        <rFont val="Tahoma"/>
        <family val="2"/>
      </rPr>
      <t>14:05:31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22/04/2025</t>
    </r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</si>
  <si>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</si>
  <si>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</si>
  <si>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</si>
  <si>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</si>
  <si>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</si>
  <si>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</si>
  <si>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</si>
  <si>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 xml:space="preserve">      חוז שונות</t>
  </si>
  <si>
    <t>חייבים וזכאים</t>
  </si>
  <si>
    <t xml:space="preserve"> ריבית עוש לקבל</t>
  </si>
  <si>
    <t xml:space="preserve">TEMP_INTEREST$ </t>
  </si>
  <si>
    <t xml:space="preserve">נכס או התחייבות בגין השלמת המדינה לתשואת היעד </t>
  </si>
  <si>
    <t>549300WAE0CGQ0IE1H63</t>
  </si>
  <si>
    <t>529900H4DWG3KWMBMQ39</t>
  </si>
  <si>
    <t>UDSQCVRUX5BONN0VY111</t>
  </si>
  <si>
    <t>549300CZ8QS1GE53O776</t>
  </si>
  <si>
    <t>BQ4BKCS1HXDV9HN80Z93</t>
  </si>
  <si>
    <t>SIXGILL נאמנות</t>
  </si>
  <si>
    <t xml:space="preserve">חייבים בגין תקבולים </t>
  </si>
  <si>
    <t>אשראי לקבלנים - הון חוזר</t>
  </si>
  <si>
    <t>הלוואה</t>
  </si>
  <si>
    <t>16/02/2025</t>
  </si>
  <si>
    <t>מגורים (כולל דיור מוגן)</t>
  </si>
  <si>
    <t>בתכנון/בהיתרים</t>
  </si>
  <si>
    <t>רחוב כרמל 20, גני תקווה</t>
  </si>
  <si>
    <t>מסגרות אשראי</t>
  </si>
  <si>
    <t>יתרות התחייבויות להשקעה</t>
  </si>
  <si>
    <t>התחייבות להשקעה</t>
  </si>
  <si>
    <t>ECP GP V Co-Investment (California), LLC</t>
  </si>
  <si>
    <t>ECP V (CALIFORNIA CO-INVEST), LP ECP V (CALIFORNI</t>
  </si>
  <si>
    <t>04/12/2024</t>
  </si>
  <si>
    <t>CERCA OPPORTUNITIES GP, LIMITED PARTNERS</t>
  </si>
  <si>
    <t>CERCA OPPORTUNUTY</t>
  </si>
  <si>
    <t>06/08/2024</t>
  </si>
  <si>
    <t>One Equity Partners IX, L.P. OEP IX,LP.</t>
  </si>
  <si>
    <t>26/12/2024</t>
  </si>
  <si>
    <t>Swish Ventures L.P</t>
  </si>
  <si>
    <t>Coller International Partners IX - A, L.P.</t>
  </si>
  <si>
    <t>Coller   IX series B</t>
  </si>
  <si>
    <t>12/02/2025</t>
  </si>
  <si>
    <t>Coller International Partners IX series A</t>
  </si>
  <si>
    <t>Quantum Capital Co-Invest Cogentrix</t>
  </si>
  <si>
    <t>27/02/2025</t>
  </si>
  <si>
    <t>SHARK TOPCO, LIMITED PARTNERSHIP</t>
  </si>
  <si>
    <t>06/01/2025</t>
  </si>
  <si>
    <t>HP Islazul Co-Invest GP S.à.r.l.,</t>
  </si>
  <si>
    <t>Henderson Park Real Estate Fund II (Co-Invest )</t>
  </si>
  <si>
    <t>18/11/2024</t>
  </si>
  <si>
    <t xml:space="preserve">TruAmerica Workforce Housing Fund II GP, LLC </t>
  </si>
  <si>
    <t>TruAmerica Workforce Housing Fund II-B L.P TruAm</t>
  </si>
  <si>
    <t>30/11/2024</t>
  </si>
  <si>
    <t>Qumra Capital GP IV, L.P</t>
  </si>
  <si>
    <t>Qumra Capital IV</t>
  </si>
  <si>
    <t>15/05/2024</t>
  </si>
  <si>
    <t>EQT Infrastructure VI (General Partner)</t>
  </si>
  <si>
    <t>EQT Infrastructure VI (No.1) USD SCSp</t>
  </si>
  <si>
    <t>08/05/2024</t>
  </si>
  <si>
    <t>LCN European Fund IV SLP</t>
  </si>
  <si>
    <t>07/05/2024</t>
  </si>
  <si>
    <t>EQT Infrastructure VI Co-Investment (E)</t>
  </si>
  <si>
    <t>Pantheon Zilker, L.P קרן השקעה</t>
  </si>
  <si>
    <t>22/01/2024</t>
  </si>
  <si>
    <t>HV Gondor Feeder L.P</t>
  </si>
  <si>
    <t>18/12/2023</t>
  </si>
  <si>
    <t>VIOLA CREDIT GL II LIMITED PARTNERSHIP</t>
  </si>
  <si>
    <t>Viola Credit GL II</t>
  </si>
  <si>
    <t>19/10/2023</t>
  </si>
  <si>
    <t>Henderson Park Real Estate Fund II GP S.</t>
  </si>
  <si>
    <t>Henderson Park Real Estate Fund II</t>
  </si>
  <si>
    <t>01/08/2023</t>
  </si>
  <si>
    <t>HPS GP Lux S?rl</t>
  </si>
  <si>
    <t>HPS Specialty Loan International VI קרן</t>
  </si>
  <si>
    <t>31/03/2023</t>
  </si>
  <si>
    <t>MORETECH VENTURES II, L.P. קרן השקעה</t>
  </si>
  <si>
    <t>17/07/2023</t>
  </si>
  <si>
    <t>Pantheon Global Infrastructure Fund IV</t>
  </si>
  <si>
    <t>12/06/2023</t>
  </si>
  <si>
    <t>Oak Street Real Estate Capital Fund VI,</t>
  </si>
  <si>
    <t>Oak Street Real Estate Capital Fund VI</t>
  </si>
  <si>
    <t>16/04/2023</t>
  </si>
  <si>
    <t>Dover Street XI L.P קרן השקעה</t>
  </si>
  <si>
    <t>14/02/2023</t>
  </si>
  <si>
    <t>HGI Multifamily Credit Fund LP קרן השקעה</t>
  </si>
  <si>
    <t>09/01/2023</t>
  </si>
  <si>
    <t>The Access Fund</t>
  </si>
  <si>
    <t>15/12/2024</t>
  </si>
  <si>
    <t>TWHF II Riverhurst Co-Invest</t>
  </si>
  <si>
    <t>16/01/2025</t>
  </si>
  <si>
    <t>נכסי אפיק השקעה מובטח תשואה</t>
  </si>
  <si>
    <t>לציבור</t>
  </si>
  <si>
    <t>גורם 1</t>
  </si>
  <si>
    <t>גורם 2</t>
  </si>
  <si>
    <t>גורם 3</t>
  </si>
  <si>
    <t>גורם 4</t>
  </si>
  <si>
    <t>גורם 5</t>
  </si>
  <si>
    <t>גורם 6</t>
  </si>
  <si>
    <t>גורם 7</t>
  </si>
  <si>
    <t>גורם 8</t>
  </si>
  <si>
    <t>גורם 9</t>
  </si>
  <si>
    <t>גורם 10</t>
  </si>
  <si>
    <t>גורם 11</t>
  </si>
  <si>
    <t>גורם 12</t>
  </si>
  <si>
    <t>גורם 13</t>
  </si>
  <si>
    <t>גורם 14</t>
  </si>
  <si>
    <t>גורם 15</t>
  </si>
  <si>
    <t>גורם 16</t>
  </si>
  <si>
    <t>גורם 17</t>
  </si>
  <si>
    <t>גורם 18</t>
  </si>
  <si>
    <t>גורם 19</t>
  </si>
  <si>
    <t>גורם 20</t>
  </si>
  <si>
    <t>גורם 21</t>
  </si>
  <si>
    <t>גורם 22</t>
  </si>
  <si>
    <t>גורם 23</t>
  </si>
  <si>
    <t>גורם 24</t>
  </si>
  <si>
    <t>גורם 25</t>
  </si>
  <si>
    <t>גורם 26</t>
  </si>
  <si>
    <t>גורם 27</t>
  </si>
  <si>
    <t>גורם 28</t>
  </si>
  <si>
    <t>801-53287</t>
  </si>
  <si>
    <t>ורד הרשקוביץ</t>
  </si>
  <si>
    <t>514956465_ca_p_0125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</si>
</sst>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0"/>
    <numFmt numFmtId="165" formatCode="#,##0.000"/>
    <numFmt numFmtId="166" formatCode="#,##0.000%"/>
    <numFmt numFmtId="167" formatCode="#0.000"/>
    <numFmt numFmtId="168" formatCode="#0.000%"/>
    <numFmt numFmtId="169" formatCode="#,##0.##"/>
    <numFmt numFmtId="170" formatCode="dd/mm/yy"/>
    <numFmt numFmtId="171" formatCode="mm/yyyy"/>
  </numFmts>
  <fonts count="13">
    <font>
      <sz val="10"/>
      <color theme="1"/>
      <name val="Tahoma"/>
      <family val="2"/>
    </font>
    <font>
      <b/>
      <sz val="14"/>
      <color rgb="FFFFFFFF"/>
      <name val="Arial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sz val="8"/>
      <name val="Tahoma"/>
      <family val="2"/>
    </font>
    <font>
      <sz val="10"/>
      <color rgb="FF000000"/>
      <name val="Ariel"/>
      <family val="2"/>
    </font>
  </fonts>
  <fills count="4">
    <fill>
      <patternFill patternType="none"/>
    </fill>
    <fill>
      <patternFill patternType="gray125"/>
    </fill>
    <fill>
      <patternFill patternType="solid">
        <fgColor rgb="FF44546A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dotted">
        <color auto="1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dotted">
        <color auto="1"/>
      </right>
      <top/>
      <bottom style="medium">
        <color rgb="FFCCCCCC"/>
      </bottom>
      <diagonal/>
    </border>
    <border>
      <left style="dotted">
        <color auto="1"/>
      </left>
      <right style="medium">
        <color rgb="FFCCCCCC"/>
      </right>
      <top/>
      <bottom style="dotted">
        <color auto="1"/>
      </bottom>
      <diagonal/>
    </border>
    <border>
      <left style="medium">
        <color rgb="FFCCCCCC"/>
      </left>
      <right style="medium">
        <color rgb="FFCCCCCC"/>
      </right>
      <top/>
      <bottom style="dotted">
        <color auto="1"/>
      </bottom>
      <diagonal/>
    </border>
    <border>
      <left style="medium">
        <color rgb="FFCCCCCC"/>
      </left>
      <right style="dotted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medium">
        <color rgb="FF608BB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top"/>
    </xf>
    <xf numFmtId="0" fontId="0" fillId="0" borderId="3" xfId="0" applyBorder="1"/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166" fontId="7" fillId="0" borderId="3" xfId="0" applyNumberFormat="1" applyFont="1" applyBorder="1" applyAlignment="1">
      <alignment horizontal="right" vertical="top"/>
    </xf>
    <xf numFmtId="166" fontId="7" fillId="0" borderId="5" xfId="0" applyNumberFormat="1" applyFont="1" applyBorder="1" applyAlignment="1">
      <alignment horizontal="right" vertical="top"/>
    </xf>
    <xf numFmtId="0" fontId="6" fillId="2" borderId="6" xfId="0" applyFont="1" applyFill="1" applyBorder="1" applyAlignment="1">
      <alignment horizontal="right" vertical="top"/>
    </xf>
    <xf numFmtId="0" fontId="0" fillId="0" borderId="7" xfId="0" applyBorder="1"/>
    <xf numFmtId="165" fontId="8" fillId="0" borderId="7" xfId="0" applyNumberFormat="1" applyFont="1" applyBorder="1" applyAlignment="1">
      <alignment horizontal="right" vertical="top"/>
    </xf>
    <xf numFmtId="0" fontId="6" fillId="2" borderId="10" xfId="0" applyFont="1" applyFill="1" applyBorder="1" applyAlignment="1">
      <alignment horizontal="center" vertical="top"/>
    </xf>
    <xf numFmtId="164" fontId="7" fillId="0" borderId="3" xfId="0" applyNumberFormat="1" applyFont="1" applyBorder="1" applyAlignment="1">
      <alignment horizontal="right" vertical="top"/>
    </xf>
    <xf numFmtId="167" fontId="7" fillId="0" borderId="3" xfId="0" applyNumberFormat="1" applyFont="1" applyBorder="1" applyAlignment="1">
      <alignment horizontal="right" vertical="top"/>
    </xf>
    <xf numFmtId="14" fontId="7" fillId="0" borderId="3" xfId="0" applyNumberFormat="1" applyFont="1" applyBorder="1" applyAlignment="1">
      <alignment horizontal="right" vertical="top"/>
    </xf>
    <xf numFmtId="168" fontId="7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center" vertical="top"/>
    </xf>
    <xf numFmtId="165" fontId="7" fillId="0" borderId="3" xfId="0" applyNumberFormat="1" applyFont="1" applyBorder="1" applyAlignment="1">
      <alignment horizontal="center" vertical="top"/>
    </xf>
    <xf numFmtId="166" fontId="7" fillId="0" borderId="3" xfId="0" applyNumberFormat="1" applyFont="1" applyBorder="1" applyAlignment="1">
      <alignment horizontal="center" vertical="top"/>
    </xf>
    <xf numFmtId="3" fontId="7" fillId="0" borderId="3" xfId="0" applyNumberFormat="1" applyFont="1" applyBorder="1" applyAlignment="1">
      <alignment horizontal="right" vertical="top"/>
    </xf>
    <xf numFmtId="169" fontId="7" fillId="0" borderId="3" xfId="0" applyNumberFormat="1" applyFont="1" applyBorder="1" applyAlignment="1">
      <alignment horizontal="right" vertical="top"/>
    </xf>
    <xf numFmtId="167" fontId="7" fillId="0" borderId="3" xfId="0" applyNumberFormat="1" applyFont="1" applyBorder="1" applyAlignment="1">
      <alignment horizontal="center" vertical="top"/>
    </xf>
    <xf numFmtId="168" fontId="7" fillId="0" borderId="3" xfId="0" applyNumberFormat="1" applyFont="1" applyBorder="1" applyAlignment="1">
      <alignment horizontal="center" vertical="top"/>
    </xf>
    <xf numFmtId="14" fontId="7" fillId="0" borderId="3" xfId="0" applyNumberFormat="1" applyFont="1" applyBorder="1" applyAlignment="1">
      <alignment horizontal="center" vertical="top"/>
    </xf>
    <xf numFmtId="170" fontId="7" fillId="0" borderId="3" xfId="0" applyNumberFormat="1" applyFont="1" applyBorder="1" applyAlignment="1">
      <alignment horizontal="center" vertical="top"/>
    </xf>
    <xf numFmtId="170" fontId="7" fillId="0" borderId="3" xfId="0" applyNumberFormat="1" applyFont="1" applyBorder="1" applyAlignment="1">
      <alignment horizontal="right" vertical="top"/>
    </xf>
    <xf numFmtId="14" fontId="0" fillId="0" borderId="3" xfId="0" applyNumberFormat="1" applyBorder="1"/>
    <xf numFmtId="10" fontId="0" fillId="0" borderId="3" xfId="0" applyNumberFormat="1" applyBorder="1"/>
    <xf numFmtId="166" fontId="9" fillId="0" borderId="8" xfId="0" applyNumberFormat="1" applyFont="1" applyBorder="1"/>
    <xf numFmtId="0" fontId="0" fillId="3" borderId="3" xfId="0" applyFill="1" applyBorder="1"/>
    <xf numFmtId="0" fontId="6" fillId="2" borderId="1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3" borderId="3" xfId="0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center" vertical="top"/>
    </xf>
    <xf numFmtId="0" fontId="7" fillId="0" borderId="3" xfId="0" applyFont="1" applyBorder="1"/>
    <xf numFmtId="171" fontId="7" fillId="0" borderId="3" xfId="0" applyNumberFormat="1" applyFont="1" applyBorder="1"/>
    <xf numFmtId="165" fontId="7" fillId="0" borderId="3" xfId="0" applyNumberFormat="1" applyFont="1" applyBorder="1"/>
    <xf numFmtId="10" fontId="7" fillId="0" borderId="3" xfId="0" applyNumberFormat="1" applyFont="1" applyBorder="1"/>
    <xf numFmtId="10" fontId="0" fillId="0" borderId="3" xfId="1" applyNumberFormat="1" applyFont="1" applyBorder="1"/>
    <xf numFmtId="0" fontId="10" fillId="0" borderId="11" xfId="0" applyFont="1" applyBorder="1"/>
    <xf numFmtId="165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165" fontId="10" fillId="0" borderId="0" xfId="0" applyNumberFormat="1" applyFont="1"/>
    <xf numFmtId="0" fontId="11" fillId="0" borderId="0" xfId="0" applyFont="1" applyAlignment="1">
      <alignment horizontal="center" vertical="top" wrapText="1"/>
    </xf>
    <xf numFmtId="164" fontId="7" fillId="0" borderId="12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14" fontId="11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center" vertical="top" wrapText="1"/>
    </xf>
    <xf numFmtId="10" fontId="11" fillId="0" borderId="0" xfId="0" applyNumberFormat="1" applyFont="1" applyAlignment="1">
      <alignment horizontal="center" vertical="top" wrapText="1"/>
    </xf>
    <xf numFmtId="10" fontId="7" fillId="0" borderId="3" xfId="0" applyNumberFormat="1" applyFont="1" applyBorder="1" applyAlignment="1">
      <alignment horizontal="right" vertical="top"/>
    </xf>
    <xf numFmtId="0" fontId="0" fillId="0" borderId="9" xfId="0" applyBorder="1"/>
    <xf numFmtId="21" fontId="2" fillId="0" borderId="9" xfId="0" applyNumberFormat="1" applyFont="1" applyBorder="1" applyAlignment="1">
      <alignment horizontal="right" vertical="center"/>
    </xf>
    <xf numFmtId="0" fontId="0" fillId="0" borderId="0" xfId="0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3"/>
    </xf>
    <xf numFmtId="3" fontId="2" fillId="0" borderId="9" xfId="0" applyNumberFormat="1" applyFont="1" applyBorder="1" applyAlignment="1">
      <alignment horizontal="center" vertical="top"/>
    </xf>
    <xf numFmtId="21" fontId="2" fillId="0" borderId="9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right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13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10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23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9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29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27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840A706E-3488-454F-8C63-D333A8EA0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058750" y="480060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325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108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&#1489;&#1511;&#1512;&#1492;%20-%20&#1490;&#1502;&#1500;\&#1511;&#1500;&#1497;&#1496;&#1493;&#1514;%20&#1493;&#1491;&#1493;&#1495;&#1493;&#1514;%20&#1490;&#1502;&#1500;\&#1489;&#1491;&#1497;&#1511;&#1493;&#1514;%20&#1512;&#1489;&#1506;&#1493;&#1504;&#1497;&#1493;&#1514;\&#1512;&#1513;&#1497;&#1502;&#1514;%20&#1504;&#1499;&#1505;%20&#1489;&#1493;&#1491;&#1491;\2025\&#1512;&#1489;&#1506;&#1493;&#1503;%201\&#1502;&#1489;&#1496;&#1497;&#1495;%20&#1514;&#1513;&#1493;&#1488;&#1492;\New%20folder\514956465_ca_0125.xlsx" TargetMode="External"/><Relationship Id="rId1" Type="http://schemas.openxmlformats.org/officeDocument/2006/relationships/externalLinkPath" Target="/&#1489;&#1511;&#1512;&#1492;%20-%20&#1490;&#1502;&#1500;/&#1511;&#1500;&#1497;&#1496;&#1493;&#1514;%20&#1493;&#1491;&#1493;&#1495;&#1493;&#1514;%20&#1490;&#1502;&#1500;/&#1489;&#1491;&#1497;&#1511;&#1493;&#1514;%20&#1512;&#1489;&#1506;&#1493;&#1504;&#1497;&#1493;&#1514;/&#1512;&#1513;&#1497;&#1502;&#1514;%20&#1504;&#1499;&#1505;%20&#1489;&#1493;&#1491;&#1491;/2025/&#1512;&#1489;&#1506;&#1493;&#1503;%201/&#1502;&#1489;&#1496;&#1497;&#1495;%20&#1514;&#1513;&#1493;&#1488;&#1492;/New%20folder/514956465_ca_0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O2">
            <v>375.05918201884106</v>
          </cell>
        </row>
        <row r="3">
          <cell r="O3">
            <v>1935.7607300934183</v>
          </cell>
        </row>
        <row r="4">
          <cell r="O4">
            <v>8831.2933798134727</v>
          </cell>
        </row>
        <row r="5">
          <cell r="O5">
            <v>5298.6395824374395</v>
          </cell>
        </row>
        <row r="6">
          <cell r="O6">
            <v>3382.6972907893237</v>
          </cell>
        </row>
        <row r="7">
          <cell r="O7">
            <v>3328.2798711033447</v>
          </cell>
        </row>
        <row r="8">
          <cell r="O8">
            <v>1370.4164506050327</v>
          </cell>
        </row>
        <row r="9">
          <cell r="O9">
            <v>553.05250000000001</v>
          </cell>
        </row>
        <row r="10">
          <cell r="O10">
            <v>175.95321976335157</v>
          </cell>
        </row>
        <row r="11">
          <cell r="O11">
            <v>5217.6379407388276</v>
          </cell>
        </row>
        <row r="12">
          <cell r="O12">
            <v>3309.4387857142856</v>
          </cell>
        </row>
        <row r="13">
          <cell r="O13">
            <v>8046.317297205479</v>
          </cell>
        </row>
        <row r="14">
          <cell r="O14">
            <v>2718.9645507565692</v>
          </cell>
        </row>
        <row r="15">
          <cell r="O15">
            <v>774.58331891200021</v>
          </cell>
        </row>
        <row r="16">
          <cell r="O16">
            <v>357.69347058823541</v>
          </cell>
        </row>
        <row r="17">
          <cell r="O17">
            <v>1719.089556011568</v>
          </cell>
        </row>
        <row r="18">
          <cell r="O18">
            <v>2392.3120435094334</v>
          </cell>
        </row>
        <row r="19">
          <cell r="O19">
            <v>2010.2374233213486</v>
          </cell>
        </row>
        <row r="20">
          <cell r="O20">
            <v>1584.7974999999999</v>
          </cell>
        </row>
        <row r="21">
          <cell r="O21">
            <v>710.72467998153161</v>
          </cell>
        </row>
        <row r="22">
          <cell r="O22">
            <v>1273.4602941779269</v>
          </cell>
        </row>
        <row r="23">
          <cell r="O23">
            <v>1755.948049529562</v>
          </cell>
        </row>
        <row r="24">
          <cell r="O24">
            <v>520.52</v>
          </cell>
        </row>
        <row r="25">
          <cell r="O25">
            <v>195.01914864864872</v>
          </cell>
        </row>
        <row r="26">
          <cell r="O26">
            <v>4675.5005772848817</v>
          </cell>
        </row>
        <row r="27">
          <cell r="O27">
            <v>341.69152089599061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rightToLeft="1" workbookViewId="0">
      <selection activeCell="A16" sqref="A16"/>
    </sheetView>
  </sheetViews>
  <sheetFormatPr defaultRowHeight="12.75" customHeight="1"/>
  <cols>
    <col min="1" max="1" width="112.42578125" bestFit="1" customWidth="1"/>
    <col min="2" max="2" width="13.7109375" bestFit="1" customWidth="1"/>
    <col min="3" max="3" width="2.42578125" bestFit="1" customWidth="1"/>
    <col min="4" max="4" width="122.5703125" bestFit="1" customWidth="1"/>
  </cols>
  <sheetData>
    <row r="1" spans="1:4" ht="21" customHeight="1">
      <c r="A1" s="1" t="s">
        <v>0</v>
      </c>
      <c r="B1" s="6"/>
      <c r="C1" s="6"/>
      <c r="D1" s="6"/>
    </row>
    <row r="2" spans="1:4">
      <c r="D2" s="2" t="s">
        <v>1</v>
      </c>
    </row>
    <row r="3" spans="1:4">
      <c r="A3" s="2" t="s">
        <v>2</v>
      </c>
      <c r="D3" s="7" t="s">
        <v>2249</v>
      </c>
    </row>
    <row r="4" spans="1:4">
      <c r="A4" s="2" t="s">
        <v>3</v>
      </c>
      <c r="D4" s="2" t="s">
        <v>3</v>
      </c>
    </row>
    <row r="5" spans="1:4">
      <c r="A5" s="2" t="s">
        <v>4</v>
      </c>
      <c r="D5" s="7" t="s">
        <v>2250</v>
      </c>
    </row>
    <row r="6" spans="1:4">
      <c r="A6" s="2" t="s">
        <v>3</v>
      </c>
      <c r="D6" s="2" t="s">
        <v>3</v>
      </c>
    </row>
    <row r="7" spans="1:4">
      <c r="A7" s="2" t="s">
        <v>5</v>
      </c>
      <c r="D7" s="8" t="s">
        <v>6</v>
      </c>
    </row>
    <row r="8" spans="1:4">
      <c r="A8" s="2" t="s">
        <v>3</v>
      </c>
      <c r="D8" s="2" t="s">
        <v>3</v>
      </c>
    </row>
    <row r="9" spans="1:4">
      <c r="A9" s="2" t="s">
        <v>7</v>
      </c>
      <c r="D9" s="9">
        <v>2025</v>
      </c>
    </row>
    <row r="10" spans="1:4">
      <c r="A10" s="2" t="s">
        <v>3</v>
      </c>
      <c r="D10" s="2" t="s">
        <v>3</v>
      </c>
    </row>
    <row r="11" spans="1:4">
      <c r="A11" s="2" t="s">
        <v>8</v>
      </c>
      <c r="D11" s="7" t="s">
        <v>9</v>
      </c>
    </row>
    <row r="12" spans="1:4">
      <c r="A12" s="2" t="s">
        <v>3</v>
      </c>
      <c r="D12" s="2" t="s">
        <v>3</v>
      </c>
    </row>
    <row r="13" spans="1:4">
      <c r="A13" s="2" t="s">
        <v>10</v>
      </c>
      <c r="D13" s="74">
        <v>514956465</v>
      </c>
    </row>
    <row r="14" spans="1:4">
      <c r="A14" s="2" t="s">
        <v>3</v>
      </c>
      <c r="D14" s="2" t="s">
        <v>3</v>
      </c>
    </row>
    <row r="15" spans="1:4">
      <c r="A15" s="2" t="s">
        <v>11</v>
      </c>
      <c r="D15" s="7" t="s">
        <v>2281</v>
      </c>
    </row>
    <row r="16" spans="1:4">
      <c r="A16" s="2" t="s">
        <v>3</v>
      </c>
      <c r="D16" s="2" t="s">
        <v>3</v>
      </c>
    </row>
    <row r="17" spans="1:4" ht="17.25" customHeight="1">
      <c r="A17" s="3" t="s">
        <v>12</v>
      </c>
      <c r="B17" s="2" t="s">
        <v>13</v>
      </c>
      <c r="C17" s="2" t="s">
        <v>1</v>
      </c>
      <c r="D17" s="7" t="s">
        <v>2280</v>
      </c>
    </row>
    <row r="18" spans="1:4">
      <c r="B18" s="2" t="s">
        <v>1</v>
      </c>
      <c r="D18" s="2" t="s">
        <v>1</v>
      </c>
    </row>
    <row r="19" spans="1:4">
      <c r="A19" s="2" t="s">
        <v>3</v>
      </c>
      <c r="B19" s="2" t="s">
        <v>14</v>
      </c>
      <c r="C19" s="2" t="s">
        <v>1</v>
      </c>
      <c r="D19" s="7" t="s">
        <v>3</v>
      </c>
    </row>
    <row r="20" spans="1:4">
      <c r="B20" s="2" t="s">
        <v>1</v>
      </c>
      <c r="D20" s="2" t="s">
        <v>3</v>
      </c>
    </row>
    <row r="21" spans="1:4">
      <c r="A21" s="2" t="s">
        <v>3</v>
      </c>
      <c r="B21" s="2" t="s">
        <v>15</v>
      </c>
      <c r="C21" s="2" t="s">
        <v>1</v>
      </c>
      <c r="D21" s="7" t="s">
        <v>1</v>
      </c>
    </row>
    <row r="22" spans="1:4">
      <c r="A22" s="2" t="s">
        <v>3</v>
      </c>
      <c r="D22" s="2" t="s">
        <v>3</v>
      </c>
    </row>
    <row r="23" spans="1:4" ht="17.25" customHeight="1">
      <c r="A23" s="4" t="s">
        <v>16</v>
      </c>
      <c r="D23" s="7" t="s">
        <v>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"/>
  <sheetViews>
    <sheetView rightToLeft="1" topLeftCell="J1" workbookViewId="0">
      <selection activeCell="O2" sqref="O2"/>
    </sheetView>
  </sheetViews>
  <sheetFormatPr defaultRowHeight="12.75" customHeight="1"/>
  <cols>
    <col min="1" max="1" width="39" bestFit="1" customWidth="1"/>
    <col min="2" max="2" width="13.7109375" bestFit="1" customWidth="1"/>
    <col min="3" max="3" width="23.85546875" bestFit="1" customWidth="1"/>
    <col min="4" max="4" width="13.7109375" bestFit="1" customWidth="1"/>
    <col min="5" max="5" width="23.85546875" bestFit="1" customWidth="1"/>
    <col min="6" max="6" width="16.28515625" bestFit="1" customWidth="1"/>
    <col min="7" max="7" width="15" bestFit="1" customWidth="1"/>
    <col min="8" max="8" width="18.85546875" bestFit="1" customWidth="1"/>
    <col min="9" max="9" width="13.7109375" bestFit="1" customWidth="1"/>
    <col min="10" max="10" width="26.42578125" bestFit="1" customWidth="1"/>
    <col min="11" max="11" width="17.5703125" bestFit="1" customWidth="1"/>
    <col min="12" max="12" width="12.42578125" bestFit="1" customWidth="1"/>
    <col min="13" max="13" width="25.140625" bestFit="1" customWidth="1"/>
    <col min="14" max="15" width="15" bestFit="1" customWidth="1"/>
    <col min="16" max="16" width="20.140625" bestFit="1" customWidth="1"/>
    <col min="17" max="17" width="15" bestFit="1" customWidth="1"/>
    <col min="18" max="18" width="12.42578125" bestFit="1" customWidth="1"/>
    <col min="19" max="19" width="11.28515625" bestFit="1" customWidth="1"/>
    <col min="20" max="20" width="18.85546875" bestFit="1" customWidth="1"/>
    <col min="21" max="21" width="12.42578125" bestFit="1" customWidth="1"/>
    <col min="22" max="22" width="16.28515625" bestFit="1" customWidth="1"/>
    <col min="23" max="23" width="22.5703125" bestFit="1" customWidth="1"/>
    <col min="24" max="24" width="27.7109375" bestFit="1" customWidth="1"/>
    <col min="25" max="25" width="26.42578125" bestFit="1" customWidth="1"/>
  </cols>
  <sheetData>
    <row r="1" spans="1:25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90</v>
      </c>
      <c r="G1" s="20" t="s">
        <v>91</v>
      </c>
      <c r="H1" s="20" t="s">
        <v>171</v>
      </c>
      <c r="I1" s="20" t="s">
        <v>58</v>
      </c>
      <c r="J1" s="20" t="s">
        <v>92</v>
      </c>
      <c r="K1" s="20" t="s">
        <v>179</v>
      </c>
      <c r="L1" s="20" t="s">
        <v>93</v>
      </c>
      <c r="M1" s="20" t="s">
        <v>1693</v>
      </c>
      <c r="N1" s="20" t="s">
        <v>172</v>
      </c>
      <c r="O1" s="20" t="s">
        <v>1694</v>
      </c>
      <c r="P1" s="20" t="s">
        <v>59</v>
      </c>
      <c r="Q1" s="20" t="s">
        <v>62</v>
      </c>
      <c r="R1" s="20" t="s">
        <v>1695</v>
      </c>
      <c r="S1" s="20" t="s">
        <v>1696</v>
      </c>
      <c r="T1" s="20" t="s">
        <v>99</v>
      </c>
      <c r="U1" s="20" t="s">
        <v>64</v>
      </c>
      <c r="V1" s="20" t="s">
        <v>100</v>
      </c>
      <c r="W1" s="20" t="s">
        <v>66</v>
      </c>
      <c r="X1" s="20" t="s">
        <v>67</v>
      </c>
      <c r="Y1" s="20" t="s">
        <v>22</v>
      </c>
    </row>
    <row r="2" spans="1:25">
      <c r="A2" s="21">
        <v>13908</v>
      </c>
      <c r="B2" s="21">
        <v>13908</v>
      </c>
      <c r="C2" s="12" t="s">
        <v>1545</v>
      </c>
      <c r="D2" s="12" t="s">
        <v>1546</v>
      </c>
      <c r="E2" s="12" t="s">
        <v>182</v>
      </c>
      <c r="F2" s="12" t="s">
        <v>1697</v>
      </c>
      <c r="G2" s="12" t="s">
        <v>1698</v>
      </c>
      <c r="H2" s="12" t="s">
        <v>185</v>
      </c>
      <c r="I2" s="12" t="s">
        <v>72</v>
      </c>
      <c r="J2" s="12" t="s">
        <v>72</v>
      </c>
      <c r="K2" s="12" t="s">
        <v>187</v>
      </c>
      <c r="L2" s="12" t="s">
        <v>107</v>
      </c>
      <c r="M2" s="12" t="s">
        <v>1699</v>
      </c>
      <c r="N2" s="12" t="s">
        <v>1549</v>
      </c>
      <c r="O2" s="23">
        <v>45789</v>
      </c>
      <c r="P2" s="12" t="s">
        <v>73</v>
      </c>
      <c r="Q2" s="12" t="s">
        <v>76</v>
      </c>
      <c r="R2" s="22">
        <v>745</v>
      </c>
      <c r="S2" s="22">
        <v>1</v>
      </c>
      <c r="T2" s="14">
        <v>28900</v>
      </c>
      <c r="U2" s="14">
        <v>1</v>
      </c>
      <c r="V2" s="14">
        <v>140</v>
      </c>
      <c r="W2" s="14">
        <v>40.46</v>
      </c>
      <c r="X2" s="15">
        <v>1.3325044185000001E-2</v>
      </c>
      <c r="Y2" s="15">
        <f t="shared" ref="Y2:Y7" si="0">+W2/sum</f>
        <v>1.4181413293971641E-5</v>
      </c>
    </row>
    <row r="3" spans="1:25">
      <c r="A3" s="21">
        <v>13908</v>
      </c>
      <c r="B3" s="21">
        <v>13908</v>
      </c>
      <c r="C3" s="12" t="s">
        <v>323</v>
      </c>
      <c r="D3" s="12" t="s">
        <v>324</v>
      </c>
      <c r="E3" s="12" t="s">
        <v>182</v>
      </c>
      <c r="F3" s="12" t="s">
        <v>1700</v>
      </c>
      <c r="G3" s="12" t="s">
        <v>1701</v>
      </c>
      <c r="H3" s="12" t="s">
        <v>185</v>
      </c>
      <c r="I3" s="12" t="s">
        <v>72</v>
      </c>
      <c r="J3" s="12" t="s">
        <v>72</v>
      </c>
      <c r="K3" s="12" t="s">
        <v>187</v>
      </c>
      <c r="L3" s="12" t="s">
        <v>107</v>
      </c>
      <c r="M3" s="12" t="s">
        <v>1702</v>
      </c>
      <c r="N3" s="12" t="s">
        <v>327</v>
      </c>
      <c r="O3" s="23">
        <v>46757</v>
      </c>
      <c r="P3" s="12" t="s">
        <v>73</v>
      </c>
      <c r="Q3" s="12" t="s">
        <v>76</v>
      </c>
      <c r="R3" s="22">
        <v>8000</v>
      </c>
      <c r="S3" s="22">
        <v>1</v>
      </c>
      <c r="T3" s="14">
        <v>2304</v>
      </c>
      <c r="U3" s="14">
        <v>1</v>
      </c>
      <c r="V3" s="14">
        <v>682.7</v>
      </c>
      <c r="W3" s="14">
        <v>15.72941</v>
      </c>
      <c r="X3" s="15">
        <v>5.1803035900000001E-3</v>
      </c>
      <c r="Y3" s="15">
        <f t="shared" si="0"/>
        <v>5.5132294631816723E-6</v>
      </c>
    </row>
    <row r="4" spans="1:25">
      <c r="A4" s="21">
        <v>13908</v>
      </c>
      <c r="B4" s="21">
        <v>13908</v>
      </c>
      <c r="C4" s="12" t="s">
        <v>1570</v>
      </c>
      <c r="D4" s="12" t="s">
        <v>1571</v>
      </c>
      <c r="E4" s="12" t="s">
        <v>182</v>
      </c>
      <c r="F4" s="12" t="s">
        <v>1703</v>
      </c>
      <c r="G4" s="12" t="s">
        <v>1704</v>
      </c>
      <c r="H4" s="12" t="s">
        <v>185</v>
      </c>
      <c r="I4" s="12" t="s">
        <v>72</v>
      </c>
      <c r="J4" s="12" t="s">
        <v>72</v>
      </c>
      <c r="K4" s="12" t="s">
        <v>187</v>
      </c>
      <c r="L4" s="12" t="s">
        <v>107</v>
      </c>
      <c r="M4" s="12" t="s">
        <v>1705</v>
      </c>
      <c r="N4" s="12" t="s">
        <v>1574</v>
      </c>
      <c r="O4" s="23">
        <v>46770</v>
      </c>
      <c r="P4" s="12" t="s">
        <v>73</v>
      </c>
      <c r="Q4" s="12" t="s">
        <v>76</v>
      </c>
      <c r="R4" s="22">
        <v>715.06799999999998</v>
      </c>
      <c r="S4" s="22">
        <v>1</v>
      </c>
      <c r="T4" s="14">
        <v>192000</v>
      </c>
      <c r="U4" s="14">
        <v>1</v>
      </c>
      <c r="V4" s="14">
        <v>1408</v>
      </c>
      <c r="W4" s="14">
        <v>2703.36</v>
      </c>
      <c r="X4" s="15">
        <v>0.89032109364900003</v>
      </c>
      <c r="Y4" s="15">
        <f t="shared" si="0"/>
        <v>9.4753992690042453E-4</v>
      </c>
    </row>
    <row r="5" spans="1:25">
      <c r="A5" s="21">
        <v>13908</v>
      </c>
      <c r="B5" s="21">
        <v>13908</v>
      </c>
      <c r="C5" s="12" t="s">
        <v>1550</v>
      </c>
      <c r="D5" s="12" t="s">
        <v>1551</v>
      </c>
      <c r="E5" s="12" t="s">
        <v>182</v>
      </c>
      <c r="F5" s="12" t="s">
        <v>1706</v>
      </c>
      <c r="G5" s="12" t="s">
        <v>1707</v>
      </c>
      <c r="H5" s="12" t="s">
        <v>185</v>
      </c>
      <c r="I5" s="12" t="s">
        <v>72</v>
      </c>
      <c r="J5" s="12" t="s">
        <v>72</v>
      </c>
      <c r="K5" s="12" t="s">
        <v>187</v>
      </c>
      <c r="L5" s="12" t="s">
        <v>107</v>
      </c>
      <c r="M5" s="12" t="s">
        <v>1708</v>
      </c>
      <c r="N5" s="12" t="s">
        <v>196</v>
      </c>
      <c r="O5" s="23">
        <v>46068</v>
      </c>
      <c r="P5" s="12" t="s">
        <v>73</v>
      </c>
      <c r="Q5" s="12" t="s">
        <v>76</v>
      </c>
      <c r="R5" s="22">
        <v>1157.9100000000001</v>
      </c>
      <c r="S5" s="22">
        <v>1</v>
      </c>
      <c r="T5" s="14">
        <v>42500</v>
      </c>
      <c r="U5" s="14">
        <v>1</v>
      </c>
      <c r="V5" s="14">
        <v>500</v>
      </c>
      <c r="W5" s="14">
        <v>212.5</v>
      </c>
      <c r="X5" s="15">
        <v>6.9984475763000001E-2</v>
      </c>
      <c r="Y5" s="15">
        <f t="shared" si="0"/>
        <v>7.4482212678422477E-5</v>
      </c>
    </row>
    <row r="6" spans="1:25">
      <c r="A6" s="21">
        <v>13908</v>
      </c>
      <c r="B6" s="21">
        <v>13908</v>
      </c>
      <c r="C6" s="12" t="s">
        <v>1575</v>
      </c>
      <c r="D6" s="12" t="s">
        <v>1576</v>
      </c>
      <c r="E6" s="12" t="s">
        <v>182</v>
      </c>
      <c r="F6" s="12" t="s">
        <v>1709</v>
      </c>
      <c r="G6" s="12" t="s">
        <v>1710</v>
      </c>
      <c r="H6" s="12" t="s">
        <v>185</v>
      </c>
      <c r="I6" s="12" t="s">
        <v>72</v>
      </c>
      <c r="J6" s="12" t="s">
        <v>72</v>
      </c>
      <c r="K6" s="12" t="s">
        <v>187</v>
      </c>
      <c r="L6" s="12" t="s">
        <v>107</v>
      </c>
      <c r="M6" s="12" t="s">
        <v>1711</v>
      </c>
      <c r="N6" s="12" t="s">
        <v>196</v>
      </c>
      <c r="O6" s="23">
        <v>46397</v>
      </c>
      <c r="P6" s="12" t="s">
        <v>73</v>
      </c>
      <c r="Q6" s="12" t="s">
        <v>76</v>
      </c>
      <c r="R6" s="22">
        <v>1023</v>
      </c>
      <c r="S6" s="22">
        <v>1</v>
      </c>
      <c r="T6" s="14">
        <v>2500</v>
      </c>
      <c r="U6" s="14">
        <v>1</v>
      </c>
      <c r="V6" s="14">
        <v>383.5</v>
      </c>
      <c r="W6" s="14">
        <v>9.5875000000000004</v>
      </c>
      <c r="X6" s="15">
        <v>3.157534877E-3</v>
      </c>
      <c r="Y6" s="15">
        <f t="shared" si="0"/>
        <v>3.3604621837852965E-6</v>
      </c>
    </row>
    <row r="7" spans="1:25">
      <c r="A7" s="21">
        <v>13908</v>
      </c>
      <c r="B7" s="21">
        <v>13908</v>
      </c>
      <c r="C7" s="12" t="s">
        <v>527</v>
      </c>
      <c r="D7" s="12" t="s">
        <v>528</v>
      </c>
      <c r="E7" s="12" t="s">
        <v>182</v>
      </c>
      <c r="F7" s="12" t="s">
        <v>1712</v>
      </c>
      <c r="G7" s="12" t="s">
        <v>1713</v>
      </c>
      <c r="H7" s="12" t="s">
        <v>185</v>
      </c>
      <c r="I7" s="12" t="s">
        <v>72</v>
      </c>
      <c r="J7" s="12" t="s">
        <v>72</v>
      </c>
      <c r="K7" s="12" t="s">
        <v>187</v>
      </c>
      <c r="L7" s="12" t="s">
        <v>107</v>
      </c>
      <c r="M7" s="12" t="s">
        <v>1714</v>
      </c>
      <c r="N7" s="12" t="s">
        <v>196</v>
      </c>
      <c r="O7" s="23">
        <v>46600</v>
      </c>
      <c r="P7" s="12" t="s">
        <v>73</v>
      </c>
      <c r="Q7" s="12" t="s">
        <v>76</v>
      </c>
      <c r="R7" s="22">
        <v>3230</v>
      </c>
      <c r="S7" s="22">
        <v>1</v>
      </c>
      <c r="T7" s="14">
        <v>15856</v>
      </c>
      <c r="U7" s="14">
        <v>1</v>
      </c>
      <c r="V7" s="14">
        <v>345.3</v>
      </c>
      <c r="W7" s="14">
        <v>54.750770000000003</v>
      </c>
      <c r="X7" s="15">
        <v>1.8031547934000001E-2</v>
      </c>
      <c r="Y7" s="15">
        <f t="shared" si="0"/>
        <v>1.919039291975244E-5</v>
      </c>
    </row>
    <row r="8" spans="1:25">
      <c r="A8" s="63" t="s">
        <v>1715</v>
      </c>
      <c r="B8" s="62"/>
      <c r="C8" s="62"/>
      <c r="D8" s="62"/>
      <c r="E8" s="65" t="s">
        <v>87</v>
      </c>
      <c r="F8" s="62"/>
      <c r="G8" s="62"/>
      <c r="H8" s="66" t="s">
        <v>88</v>
      </c>
      <c r="I8" s="62"/>
      <c r="J8" s="62"/>
      <c r="K8" s="67">
        <v>10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1:25" ht="12.75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</sheetData>
  <mergeCells count="5">
    <mergeCell ref="A8:D9"/>
    <mergeCell ref="E8:G9"/>
    <mergeCell ref="H8:J9"/>
    <mergeCell ref="K8:R9"/>
    <mergeCell ref="S8:Y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"/>
  <sheetViews>
    <sheetView rightToLeft="1" workbookViewId="0"/>
  </sheetViews>
  <sheetFormatPr defaultRowHeight="12.75" customHeight="1"/>
  <cols>
    <col min="1" max="1" width="39" bestFit="1" customWidth="1"/>
    <col min="2" max="2" width="13.7109375" bestFit="1" customWidth="1"/>
    <col min="3" max="3" width="11.28515625" bestFit="1" customWidth="1"/>
    <col min="4" max="4" width="13.7109375" bestFit="1" customWidth="1"/>
    <col min="5" max="5" width="22.5703125" bestFit="1" customWidth="1"/>
    <col min="6" max="6" width="13.7109375" bestFit="1" customWidth="1"/>
    <col min="7" max="7" width="15" bestFit="1" customWidth="1"/>
    <col min="8" max="8" width="18.85546875" bestFit="1" customWidth="1"/>
    <col min="9" max="10" width="13.7109375" bestFit="1" customWidth="1"/>
    <col min="11" max="11" width="26.42578125" bestFit="1" customWidth="1"/>
    <col min="12" max="12" width="12.42578125" bestFit="1" customWidth="1"/>
    <col min="13" max="14" width="11.28515625" bestFit="1" customWidth="1"/>
    <col min="15" max="15" width="15" bestFit="1" customWidth="1"/>
    <col min="16" max="16" width="20.140625" bestFit="1" customWidth="1"/>
    <col min="17" max="17" width="15" bestFit="1" customWidth="1"/>
    <col min="18" max="18" width="12.42578125" bestFit="1" customWidth="1"/>
    <col min="19" max="19" width="18.85546875" bestFit="1" customWidth="1"/>
    <col min="20" max="20" width="12.42578125" bestFit="1" customWidth="1"/>
    <col min="21" max="21" width="16.28515625" bestFit="1" customWidth="1"/>
    <col min="22" max="22" width="17.5703125" bestFit="1" customWidth="1"/>
    <col min="23" max="23" width="27.7109375" bestFit="1" customWidth="1"/>
    <col min="24" max="24" width="26.42578125" bestFit="1" customWidth="1"/>
  </cols>
  <sheetData>
    <row r="1" spans="1:24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1716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93</v>
      </c>
      <c r="M1" s="20" t="s">
        <v>172</v>
      </c>
      <c r="N1" s="20" t="s">
        <v>1717</v>
      </c>
      <c r="O1" s="20" t="s">
        <v>1694</v>
      </c>
      <c r="P1" s="20" t="s">
        <v>59</v>
      </c>
      <c r="Q1" s="20" t="s">
        <v>62</v>
      </c>
      <c r="R1" s="20" t="s">
        <v>1695</v>
      </c>
      <c r="S1" s="20" t="s">
        <v>99</v>
      </c>
      <c r="T1" s="20" t="s">
        <v>64</v>
      </c>
      <c r="U1" s="20" t="s">
        <v>100</v>
      </c>
      <c r="V1" s="20" t="s">
        <v>1718</v>
      </c>
      <c r="W1" s="20" t="s">
        <v>67</v>
      </c>
      <c r="X1" s="20" t="s">
        <v>22</v>
      </c>
    </row>
    <row r="2" spans="1:24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>
      <c r="A3" s="63" t="s">
        <v>1719</v>
      </c>
      <c r="B3" s="62"/>
      <c r="C3" s="62"/>
      <c r="D3" s="62"/>
      <c r="E3" s="65" t="s">
        <v>87</v>
      </c>
      <c r="F3" s="62"/>
      <c r="G3" s="62"/>
      <c r="H3" s="66" t="s">
        <v>88</v>
      </c>
      <c r="I3" s="62"/>
      <c r="J3" s="62"/>
      <c r="K3" s="67">
        <v>11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</sheetData>
  <mergeCells count="5">
    <mergeCell ref="A3:D4"/>
    <mergeCell ref="E3:G4"/>
    <mergeCell ref="H3:J4"/>
    <mergeCell ref="K3:Q4"/>
    <mergeCell ref="R3:X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2"/>
  <sheetViews>
    <sheetView rightToLeft="1" workbookViewId="0">
      <selection activeCell="F35" sqref="F35"/>
    </sheetView>
  </sheetViews>
  <sheetFormatPr defaultRowHeight="12.75" customHeight="1"/>
  <cols>
    <col min="1" max="1" width="39" bestFit="1" customWidth="1"/>
    <col min="2" max="2" width="13.7109375" bestFit="1" customWidth="1"/>
    <col min="3" max="3" width="23.85546875" bestFit="1" customWidth="1"/>
    <col min="4" max="4" width="13.7109375" bestFit="1" customWidth="1"/>
    <col min="5" max="5" width="22.5703125" bestFit="1" customWidth="1"/>
    <col min="6" max="6" width="23.85546875" bestFit="1" customWidth="1"/>
    <col min="7" max="7" width="15" bestFit="1" customWidth="1"/>
    <col min="8" max="8" width="18.85546875" bestFit="1" customWidth="1"/>
    <col min="9" max="9" width="13.7109375" bestFit="1" customWidth="1"/>
    <col min="10" max="10" width="26.42578125" bestFit="1" customWidth="1"/>
    <col min="11" max="11" width="12.42578125" bestFit="1" customWidth="1"/>
    <col min="12" max="13" width="20.140625" bestFit="1" customWidth="1"/>
    <col min="14" max="14" width="15" bestFit="1" customWidth="1"/>
    <col min="15" max="15" width="18.85546875" bestFit="1" customWidth="1"/>
    <col min="16" max="16" width="12.42578125" bestFit="1" customWidth="1"/>
    <col min="17" max="17" width="16.28515625" bestFit="1" customWidth="1"/>
    <col min="18" max="18" width="22.5703125" bestFit="1" customWidth="1"/>
    <col min="19" max="19" width="27.7109375" bestFit="1" customWidth="1"/>
    <col min="20" max="20" width="26.42578125" bestFit="1" customWidth="1"/>
  </cols>
  <sheetData>
    <row r="1" spans="1:20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1716</v>
      </c>
      <c r="F1" s="20" t="s">
        <v>90</v>
      </c>
      <c r="G1" s="20" t="s">
        <v>91</v>
      </c>
      <c r="H1" s="20" t="s">
        <v>171</v>
      </c>
      <c r="I1" s="20" t="s">
        <v>58</v>
      </c>
      <c r="J1" s="20" t="s">
        <v>92</v>
      </c>
      <c r="K1" s="20" t="s">
        <v>93</v>
      </c>
      <c r="L1" s="20" t="s">
        <v>1717</v>
      </c>
      <c r="M1" s="20" t="s">
        <v>59</v>
      </c>
      <c r="N1" s="20" t="s">
        <v>62</v>
      </c>
      <c r="O1" s="20" t="s">
        <v>99</v>
      </c>
      <c r="P1" s="20" t="s">
        <v>64</v>
      </c>
      <c r="Q1" s="20" t="s">
        <v>100</v>
      </c>
      <c r="R1" s="20" t="s">
        <v>66</v>
      </c>
      <c r="S1" s="20" t="s">
        <v>67</v>
      </c>
      <c r="T1" s="20" t="s">
        <v>22</v>
      </c>
    </row>
    <row r="2" spans="1:20">
      <c r="A2" s="21">
        <v>13908</v>
      </c>
      <c r="B2" s="21">
        <v>13908</v>
      </c>
      <c r="C2" s="12" t="s">
        <v>1720</v>
      </c>
      <c r="D2" s="12" t="s">
        <v>1721</v>
      </c>
      <c r="E2" s="12" t="s">
        <v>297</v>
      </c>
      <c r="F2" s="12" t="s">
        <v>1720</v>
      </c>
      <c r="G2" s="12" t="s">
        <v>1722</v>
      </c>
      <c r="H2" s="12" t="s">
        <v>185</v>
      </c>
      <c r="I2" s="12" t="s">
        <v>155</v>
      </c>
      <c r="J2" s="12" t="s">
        <v>333</v>
      </c>
      <c r="K2" s="12" t="s">
        <v>1723</v>
      </c>
      <c r="L2" s="12" t="s">
        <v>1724</v>
      </c>
      <c r="M2" s="12" t="s">
        <v>73</v>
      </c>
      <c r="N2" s="12" t="s">
        <v>78</v>
      </c>
      <c r="O2" s="14">
        <v>13</v>
      </c>
      <c r="P2" s="14">
        <v>3.718</v>
      </c>
      <c r="Q2" s="14">
        <v>11412.5</v>
      </c>
      <c r="R2" s="14">
        <v>45.119779999999999</v>
      </c>
      <c r="S2" s="15">
        <v>-3.157359267E-3</v>
      </c>
      <c r="T2" s="15">
        <f t="shared" ref="T2:T10" si="0">+R2/sum</f>
        <v>1.5814687293946508E-5</v>
      </c>
    </row>
    <row r="3" spans="1:20">
      <c r="A3" s="21">
        <v>13908</v>
      </c>
      <c r="B3" s="21">
        <v>13908</v>
      </c>
      <c r="C3" s="12" t="s">
        <v>1725</v>
      </c>
      <c r="D3" s="12" t="s">
        <v>1726</v>
      </c>
      <c r="E3" s="12" t="s">
        <v>297</v>
      </c>
      <c r="F3" s="12" t="s">
        <v>1725</v>
      </c>
      <c r="G3" s="12" t="s">
        <v>1727</v>
      </c>
      <c r="H3" s="12" t="s">
        <v>185</v>
      </c>
      <c r="I3" s="12" t="s">
        <v>155</v>
      </c>
      <c r="J3" s="12" t="s">
        <v>1728</v>
      </c>
      <c r="K3" s="12" t="s">
        <v>1046</v>
      </c>
      <c r="L3" s="12" t="s">
        <v>1724</v>
      </c>
      <c r="M3" s="12" t="s">
        <v>73</v>
      </c>
      <c r="N3" s="12" t="s">
        <v>81</v>
      </c>
      <c r="O3" s="14">
        <v>295</v>
      </c>
      <c r="P3" s="14">
        <v>2.4892999999999998E-2</v>
      </c>
      <c r="Q3" s="14">
        <v>3566000</v>
      </c>
      <c r="R3" s="14">
        <v>-668.71447999999998</v>
      </c>
      <c r="S3" s="15">
        <v>4.6794817282000002E-2</v>
      </c>
      <c r="T3" s="15">
        <f t="shared" si="0"/>
        <v>-2.3438745468470914E-4</v>
      </c>
    </row>
    <row r="4" spans="1:20">
      <c r="A4" s="21">
        <v>13908</v>
      </c>
      <c r="B4" s="21">
        <v>13908</v>
      </c>
      <c r="C4" s="12" t="s">
        <v>1729</v>
      </c>
      <c r="D4" s="12" t="s">
        <v>1730</v>
      </c>
      <c r="E4" s="12" t="s">
        <v>297</v>
      </c>
      <c r="F4" s="12" t="s">
        <v>1729</v>
      </c>
      <c r="G4" s="12" t="s">
        <v>1731</v>
      </c>
      <c r="H4" s="12" t="s">
        <v>185</v>
      </c>
      <c r="I4" s="12" t="s">
        <v>155</v>
      </c>
      <c r="J4" s="12" t="s">
        <v>1728</v>
      </c>
      <c r="K4" s="12" t="s">
        <v>1732</v>
      </c>
      <c r="L4" s="12" t="s">
        <v>1724</v>
      </c>
      <c r="M4" s="12" t="s">
        <v>73</v>
      </c>
      <c r="N4" s="12" t="s">
        <v>81</v>
      </c>
      <c r="O4" s="14">
        <v>22</v>
      </c>
      <c r="P4" s="14">
        <v>2.4892999999999998E-2</v>
      </c>
      <c r="Q4" s="14">
        <v>266200</v>
      </c>
      <c r="R4" s="14">
        <v>91.413070000000005</v>
      </c>
      <c r="S4" s="15">
        <v>-6.3968375669999997E-3</v>
      </c>
      <c r="T4" s="15">
        <f t="shared" si="0"/>
        <v>3.2040695159188336E-5</v>
      </c>
    </row>
    <row r="5" spans="1:20">
      <c r="A5" s="21">
        <v>13908</v>
      </c>
      <c r="B5" s="21">
        <v>13908</v>
      </c>
      <c r="C5" s="12" t="s">
        <v>1733</v>
      </c>
      <c r="D5" s="12" t="s">
        <v>1734</v>
      </c>
      <c r="E5" s="12" t="s">
        <v>297</v>
      </c>
      <c r="F5" s="12" t="s">
        <v>1733</v>
      </c>
      <c r="G5" s="12" t="s">
        <v>1735</v>
      </c>
      <c r="H5" s="12" t="s">
        <v>185</v>
      </c>
      <c r="I5" s="12" t="s">
        <v>155</v>
      </c>
      <c r="J5" s="12" t="s">
        <v>333</v>
      </c>
      <c r="K5" s="12" t="s">
        <v>1732</v>
      </c>
      <c r="L5" s="12" t="s">
        <v>1724</v>
      </c>
      <c r="M5" s="12" t="s">
        <v>73</v>
      </c>
      <c r="N5" s="12" t="s">
        <v>78</v>
      </c>
      <c r="O5" s="14">
        <v>48</v>
      </c>
      <c r="P5" s="14">
        <v>3.718</v>
      </c>
      <c r="Q5" s="14">
        <v>4225900</v>
      </c>
      <c r="R5" s="14">
        <v>31.302489999999999</v>
      </c>
      <c r="S5" s="15">
        <v>-2.1904629609999999E-3</v>
      </c>
      <c r="T5" s="15">
        <f t="shared" si="0"/>
        <v>1.0971664553149142E-5</v>
      </c>
    </row>
    <row r="6" spans="1:20">
      <c r="A6" s="21">
        <v>13908</v>
      </c>
      <c r="B6" s="21">
        <v>13908</v>
      </c>
      <c r="C6" s="12" t="s">
        <v>1736</v>
      </c>
      <c r="D6" s="12" t="s">
        <v>1737</v>
      </c>
      <c r="E6" s="12" t="s">
        <v>297</v>
      </c>
      <c r="F6" s="12" t="s">
        <v>1736</v>
      </c>
      <c r="G6" s="12" t="s">
        <v>1738</v>
      </c>
      <c r="H6" s="12" t="s">
        <v>185</v>
      </c>
      <c r="I6" s="12" t="s">
        <v>155</v>
      </c>
      <c r="J6" s="12" t="s">
        <v>333</v>
      </c>
      <c r="K6" s="12" t="s">
        <v>1104</v>
      </c>
      <c r="L6" s="12" t="s">
        <v>1724</v>
      </c>
      <c r="M6" s="12" t="s">
        <v>73</v>
      </c>
      <c r="N6" s="12" t="s">
        <v>78</v>
      </c>
      <c r="O6" s="14">
        <v>54</v>
      </c>
      <c r="P6" s="14">
        <v>3.718</v>
      </c>
      <c r="Q6" s="14">
        <v>1943950</v>
      </c>
      <c r="R6" s="14">
        <v>-2406.9960700000001</v>
      </c>
      <c r="S6" s="15">
        <v>0.16843502670300001</v>
      </c>
      <c r="T6" s="15">
        <f t="shared" si="0"/>
        <v>-8.436630268323157E-4</v>
      </c>
    </row>
    <row r="7" spans="1:20">
      <c r="A7" s="21">
        <v>13908</v>
      </c>
      <c r="B7" s="21">
        <v>13908</v>
      </c>
      <c r="C7" s="12" t="s">
        <v>1739</v>
      </c>
      <c r="D7" s="12" t="s">
        <v>1740</v>
      </c>
      <c r="E7" s="12" t="s">
        <v>297</v>
      </c>
      <c r="F7" s="12" t="s">
        <v>1739</v>
      </c>
      <c r="G7" s="12" t="s">
        <v>1741</v>
      </c>
      <c r="H7" s="12" t="s">
        <v>185</v>
      </c>
      <c r="I7" s="12" t="s">
        <v>155</v>
      </c>
      <c r="J7" s="12" t="s">
        <v>1627</v>
      </c>
      <c r="K7" s="12" t="s">
        <v>1742</v>
      </c>
      <c r="L7" s="12" t="s">
        <v>1724</v>
      </c>
      <c r="M7" s="12" t="s">
        <v>73</v>
      </c>
      <c r="N7" s="12" t="s">
        <v>83</v>
      </c>
      <c r="O7" s="14">
        <v>573</v>
      </c>
      <c r="P7" s="14">
        <v>4.0218999999999996</v>
      </c>
      <c r="Q7" s="14">
        <v>53160</v>
      </c>
      <c r="R7" s="14">
        <v>-2044.1807799999999</v>
      </c>
      <c r="S7" s="15">
        <v>0.14304620126100001</v>
      </c>
      <c r="T7" s="15">
        <f t="shared" si="0"/>
        <v>-7.1649462404284022E-4</v>
      </c>
    </row>
    <row r="8" spans="1:20">
      <c r="A8" s="21">
        <v>13908</v>
      </c>
      <c r="B8" s="21">
        <v>13908</v>
      </c>
      <c r="C8" s="12" t="s">
        <v>1743</v>
      </c>
      <c r="D8" s="12" t="s">
        <v>1744</v>
      </c>
      <c r="E8" s="12" t="s">
        <v>297</v>
      </c>
      <c r="F8" s="12" t="s">
        <v>1743</v>
      </c>
      <c r="G8" s="12" t="s">
        <v>1745</v>
      </c>
      <c r="H8" s="12" t="s">
        <v>185</v>
      </c>
      <c r="I8" s="12" t="s">
        <v>155</v>
      </c>
      <c r="J8" s="12" t="s">
        <v>333</v>
      </c>
      <c r="K8" s="12" t="s">
        <v>1732</v>
      </c>
      <c r="L8" s="12" t="s">
        <v>1724</v>
      </c>
      <c r="M8" s="12" t="s">
        <v>73</v>
      </c>
      <c r="N8" s="12" t="s">
        <v>78</v>
      </c>
      <c r="O8" s="14">
        <v>560</v>
      </c>
      <c r="P8" s="14">
        <v>3.718</v>
      </c>
      <c r="Q8" s="14">
        <v>565325</v>
      </c>
      <c r="R8" s="14">
        <v>-8220.9367199999997</v>
      </c>
      <c r="S8" s="15">
        <v>0.57527875230600001</v>
      </c>
      <c r="T8" s="15">
        <f t="shared" si="0"/>
        <v>-2.8814755632700843E-3</v>
      </c>
    </row>
    <row r="9" spans="1:20">
      <c r="A9" s="21">
        <v>13908</v>
      </c>
      <c r="B9" s="21">
        <v>13908</v>
      </c>
      <c r="C9" s="12" t="s">
        <v>1746</v>
      </c>
      <c r="D9" s="12" t="s">
        <v>1747</v>
      </c>
      <c r="E9" s="12" t="s">
        <v>297</v>
      </c>
      <c r="F9" s="12" t="s">
        <v>1746</v>
      </c>
      <c r="G9" s="12" t="s">
        <v>1748</v>
      </c>
      <c r="H9" s="12" t="s">
        <v>185</v>
      </c>
      <c r="I9" s="12" t="s">
        <v>155</v>
      </c>
      <c r="J9" s="12" t="s">
        <v>333</v>
      </c>
      <c r="K9" s="12" t="s">
        <v>1732</v>
      </c>
      <c r="L9" s="12" t="s">
        <v>1724</v>
      </c>
      <c r="M9" s="12" t="s">
        <v>73</v>
      </c>
      <c r="N9" s="12" t="s">
        <v>78</v>
      </c>
      <c r="O9" s="14">
        <v>155</v>
      </c>
      <c r="P9" s="14">
        <v>3.718</v>
      </c>
      <c r="Q9" s="14">
        <v>111080</v>
      </c>
      <c r="R9" s="14">
        <v>-1062.49722</v>
      </c>
      <c r="S9" s="15">
        <v>7.4350660498000001E-2</v>
      </c>
      <c r="T9" s="15">
        <f t="shared" si="0"/>
        <v>-3.7241008898951828E-4</v>
      </c>
    </row>
    <row r="10" spans="1:20">
      <c r="A10" s="21">
        <v>13908</v>
      </c>
      <c r="B10" s="21">
        <v>13908</v>
      </c>
      <c r="C10" s="12" t="s">
        <v>1749</v>
      </c>
      <c r="D10" s="12" t="s">
        <v>1750</v>
      </c>
      <c r="E10" s="12" t="s">
        <v>297</v>
      </c>
      <c r="F10" s="12" t="s">
        <v>1751</v>
      </c>
      <c r="G10" s="12" t="s">
        <v>1752</v>
      </c>
      <c r="H10" s="12" t="s">
        <v>185</v>
      </c>
      <c r="I10" s="12" t="s">
        <v>155</v>
      </c>
      <c r="J10" s="12" t="s">
        <v>1753</v>
      </c>
      <c r="K10" s="12" t="s">
        <v>1104</v>
      </c>
      <c r="L10" s="12" t="s">
        <v>1724</v>
      </c>
      <c r="M10" s="12" t="s">
        <v>73</v>
      </c>
      <c r="N10" s="12" t="s">
        <v>78</v>
      </c>
      <c r="O10" s="14">
        <v>20</v>
      </c>
      <c r="P10" s="14">
        <v>3.718</v>
      </c>
      <c r="Q10" s="14">
        <v>2351800</v>
      </c>
      <c r="R10" s="14">
        <v>-54.863549999999996</v>
      </c>
      <c r="S10" s="15">
        <v>3.8392017430000001E-3</v>
      </c>
      <c r="T10" s="15">
        <f t="shared" si="0"/>
        <v>-1.922992282067419E-5</v>
      </c>
    </row>
    <row r="11" spans="1:20">
      <c r="A11" s="63" t="s">
        <v>1754</v>
      </c>
      <c r="B11" s="62"/>
      <c r="C11" s="62"/>
      <c r="D11" s="65" t="s">
        <v>87</v>
      </c>
      <c r="E11" s="62"/>
      <c r="F11" s="62"/>
      <c r="G11" s="66" t="s">
        <v>88</v>
      </c>
      <c r="H11" s="62"/>
      <c r="I11" s="67">
        <v>12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ht="12.75" customHeight="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</sheetData>
  <mergeCells count="5">
    <mergeCell ref="A11:C12"/>
    <mergeCell ref="D11:F12"/>
    <mergeCell ref="G11:H12"/>
    <mergeCell ref="I11:N12"/>
    <mergeCell ref="O11:T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4"/>
  <sheetViews>
    <sheetView rightToLeft="1" topLeftCell="B1" workbookViewId="0">
      <selection activeCell="Y27" sqref="Y27"/>
    </sheetView>
  </sheetViews>
  <sheetFormatPr defaultRowHeight="12.75" customHeight="1"/>
  <cols>
    <col min="1" max="1" width="39" bestFit="1" customWidth="1"/>
    <col min="2" max="2" width="13.7109375" bestFit="1" customWidth="1"/>
    <col min="3" max="3" width="16.28515625" bestFit="1" customWidth="1"/>
    <col min="4" max="4" width="13.7109375" bestFit="1" customWidth="1"/>
    <col min="5" max="5" width="23.85546875" bestFit="1" customWidth="1"/>
    <col min="6" max="7" width="15" bestFit="1" customWidth="1"/>
    <col min="8" max="8" width="18.85546875" bestFit="1" customWidth="1"/>
    <col min="9" max="10" width="13.7109375" bestFit="1" customWidth="1"/>
    <col min="11" max="11" width="26.42578125" bestFit="1" customWidth="1"/>
    <col min="12" max="12" width="17.5703125" bestFit="1" customWidth="1"/>
    <col min="13" max="13" width="12.42578125" bestFit="1" customWidth="1"/>
    <col min="14" max="14" width="11.28515625" bestFit="1" customWidth="1"/>
    <col min="15" max="15" width="20.140625" bestFit="1" customWidth="1"/>
    <col min="16" max="16" width="7.42578125" bestFit="1" customWidth="1"/>
    <col min="17" max="17" width="13.7109375" bestFit="1" customWidth="1"/>
    <col min="18" max="18" width="15" bestFit="1" customWidth="1"/>
    <col min="19" max="19" width="6.140625" bestFit="1" customWidth="1"/>
    <col min="20" max="20" width="10" bestFit="1" customWidth="1"/>
    <col min="21" max="21" width="25.140625" bestFit="1" customWidth="1"/>
    <col min="22" max="22" width="15" bestFit="1" customWidth="1"/>
    <col min="23" max="23" width="18.85546875" bestFit="1" customWidth="1"/>
    <col min="24" max="24" width="12.42578125" bestFit="1" customWidth="1"/>
    <col min="25" max="25" width="16.28515625" bestFit="1" customWidth="1"/>
    <col min="26" max="26" width="22.5703125" bestFit="1" customWidth="1"/>
    <col min="27" max="27" width="27.7109375" bestFit="1" customWidth="1"/>
    <col min="28" max="28" width="26.42578125" bestFit="1" customWidth="1"/>
  </cols>
  <sheetData>
    <row r="1" spans="1:28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179</v>
      </c>
      <c r="M1" s="20" t="s">
        <v>93</v>
      </c>
      <c r="N1" s="20" t="s">
        <v>1717</v>
      </c>
      <c r="O1" s="20" t="s">
        <v>59</v>
      </c>
      <c r="P1" s="20" t="s">
        <v>95</v>
      </c>
      <c r="Q1" s="20" t="s">
        <v>65</v>
      </c>
      <c r="R1" s="20" t="s">
        <v>97</v>
      </c>
      <c r="S1" s="20" t="s">
        <v>94</v>
      </c>
      <c r="T1" s="20" t="s">
        <v>61</v>
      </c>
      <c r="U1" s="20" t="s">
        <v>173</v>
      </c>
      <c r="V1" s="20" t="s">
        <v>62</v>
      </c>
      <c r="W1" s="20" t="s">
        <v>99</v>
      </c>
      <c r="X1" s="20" t="s">
        <v>64</v>
      </c>
      <c r="Y1" s="20" t="s">
        <v>100</v>
      </c>
      <c r="Z1" s="20" t="s">
        <v>66</v>
      </c>
      <c r="AA1" s="20" t="s">
        <v>67</v>
      </c>
      <c r="AB1" s="20" t="s">
        <v>22</v>
      </c>
    </row>
    <row r="2" spans="1:28">
      <c r="A2" s="21">
        <v>13908</v>
      </c>
      <c r="B2" s="21">
        <v>13908</v>
      </c>
      <c r="C2" s="25" t="s">
        <v>843</v>
      </c>
      <c r="D2" s="25" t="s">
        <v>844</v>
      </c>
      <c r="E2" s="25" t="s">
        <v>182</v>
      </c>
      <c r="F2" s="25" t="s">
        <v>1755</v>
      </c>
      <c r="G2" s="25" t="s">
        <v>1756</v>
      </c>
      <c r="H2" s="25" t="s">
        <v>185</v>
      </c>
      <c r="I2" s="25" t="s">
        <v>1757</v>
      </c>
      <c r="J2" s="25" t="s">
        <v>72</v>
      </c>
      <c r="K2" s="25" t="s">
        <v>72</v>
      </c>
      <c r="L2" s="25" t="s">
        <v>187</v>
      </c>
      <c r="M2" s="25" t="s">
        <v>107</v>
      </c>
      <c r="N2" s="25" t="s">
        <v>1758</v>
      </c>
      <c r="O2" s="25" t="s">
        <v>73</v>
      </c>
      <c r="P2" s="30">
        <v>3.2909999999999999</v>
      </c>
      <c r="Q2" s="27">
        <v>5.0000000000000001E-4</v>
      </c>
      <c r="R2" s="31">
        <v>2.4899999999999999E-2</v>
      </c>
      <c r="S2" s="25" t="s">
        <v>847</v>
      </c>
      <c r="T2" s="25" t="s">
        <v>75</v>
      </c>
      <c r="U2" s="25" t="s">
        <v>190</v>
      </c>
      <c r="V2" s="25" t="s">
        <v>76</v>
      </c>
      <c r="W2" s="26">
        <v>6774</v>
      </c>
      <c r="X2" s="26">
        <v>1</v>
      </c>
      <c r="Y2" s="26">
        <v>106.03</v>
      </c>
      <c r="Z2" s="26">
        <v>7.1824700000000004</v>
      </c>
      <c r="AA2" s="27">
        <v>1</v>
      </c>
      <c r="AB2" s="27">
        <f>+Z2/sum</f>
        <v>2.5174882733947726E-6</v>
      </c>
    </row>
    <row r="3" spans="1:28">
      <c r="A3" s="63" t="s">
        <v>1759</v>
      </c>
      <c r="B3" s="62"/>
      <c r="C3" s="62"/>
      <c r="D3" s="62"/>
      <c r="E3" s="65" t="s">
        <v>87</v>
      </c>
      <c r="F3" s="62"/>
      <c r="G3" s="62"/>
      <c r="H3" s="62"/>
      <c r="I3" s="66" t="s">
        <v>88</v>
      </c>
      <c r="J3" s="62"/>
      <c r="K3" s="62"/>
      <c r="L3" s="67">
        <v>13</v>
      </c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</sheetData>
  <mergeCells count="5">
    <mergeCell ref="A3:D4"/>
    <mergeCell ref="E3:H4"/>
    <mergeCell ref="I3:K4"/>
    <mergeCell ref="L3:T4"/>
    <mergeCell ref="U3:AB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4"/>
  <sheetViews>
    <sheetView rightToLeft="1" workbookViewId="0"/>
  </sheetViews>
  <sheetFormatPr defaultRowHeight="12.75" customHeight="1"/>
  <cols>
    <col min="1" max="1" width="39" bestFit="1" customWidth="1"/>
    <col min="2" max="2" width="13.7109375" bestFit="1" customWidth="1"/>
    <col min="3" max="3" width="11.28515625" bestFit="1" customWidth="1"/>
    <col min="4" max="4" width="13.7109375" bestFit="1" customWidth="1"/>
    <col min="5" max="5" width="15" bestFit="1" customWidth="1"/>
    <col min="6" max="6" width="18.85546875" bestFit="1" customWidth="1"/>
    <col min="7" max="8" width="13.7109375" bestFit="1" customWidth="1"/>
    <col min="9" max="9" width="26.42578125" bestFit="1" customWidth="1"/>
    <col min="10" max="10" width="15" bestFit="1" customWidth="1"/>
    <col min="11" max="11" width="6.140625" bestFit="1" customWidth="1"/>
    <col min="12" max="12" width="10" bestFit="1" customWidth="1"/>
    <col min="13" max="13" width="15" bestFit="1" customWidth="1"/>
    <col min="14" max="14" width="7.42578125" bestFit="1" customWidth="1"/>
    <col min="15" max="15" width="11.28515625" bestFit="1" customWidth="1"/>
    <col min="16" max="16" width="13.7109375" bestFit="1" customWidth="1"/>
    <col min="17" max="17" width="15" bestFit="1" customWidth="1"/>
    <col min="18" max="18" width="18.85546875" bestFit="1" customWidth="1"/>
    <col min="19" max="19" width="12.42578125" bestFit="1" customWidth="1"/>
    <col min="20" max="20" width="16.28515625" bestFit="1" customWidth="1"/>
    <col min="21" max="21" width="22.5703125" bestFit="1" customWidth="1"/>
    <col min="22" max="24" width="27.7109375" bestFit="1" customWidth="1"/>
    <col min="25" max="25" width="26.42578125" bestFit="1" customWidth="1"/>
  </cols>
  <sheetData>
    <row r="1" spans="1:25">
      <c r="A1" s="20" t="s">
        <v>52</v>
      </c>
      <c r="B1" s="20" t="s">
        <v>53</v>
      </c>
      <c r="C1" s="20" t="s">
        <v>89</v>
      </c>
      <c r="D1" s="20" t="s">
        <v>90</v>
      </c>
      <c r="E1" s="20" t="s">
        <v>91</v>
      </c>
      <c r="F1" s="20" t="s">
        <v>171</v>
      </c>
      <c r="G1" s="20" t="s">
        <v>57</v>
      </c>
      <c r="H1" s="20" t="s">
        <v>58</v>
      </c>
      <c r="I1" s="20" t="s">
        <v>92</v>
      </c>
      <c r="J1" s="20" t="s">
        <v>1760</v>
      </c>
      <c r="K1" s="20" t="s">
        <v>94</v>
      </c>
      <c r="L1" s="20" t="s">
        <v>61</v>
      </c>
      <c r="M1" s="20" t="s">
        <v>62</v>
      </c>
      <c r="N1" s="20" t="s">
        <v>95</v>
      </c>
      <c r="O1" s="20" t="s">
        <v>96</v>
      </c>
      <c r="P1" s="20" t="s">
        <v>65</v>
      </c>
      <c r="Q1" s="20" t="s">
        <v>97</v>
      </c>
      <c r="R1" s="20" t="s">
        <v>99</v>
      </c>
      <c r="S1" s="20" t="s">
        <v>64</v>
      </c>
      <c r="T1" s="20" t="s">
        <v>100</v>
      </c>
      <c r="U1" s="20" t="s">
        <v>66</v>
      </c>
      <c r="V1" s="20" t="s">
        <v>101</v>
      </c>
      <c r="W1" s="20" t="s">
        <v>21</v>
      </c>
      <c r="X1" s="20" t="s">
        <v>67</v>
      </c>
      <c r="Y1" s="20" t="s">
        <v>22</v>
      </c>
    </row>
    <row r="2" spans="1:25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>
      <c r="A3" s="63" t="s">
        <v>1761</v>
      </c>
      <c r="B3" s="62"/>
      <c r="C3" s="62"/>
      <c r="D3" s="62"/>
      <c r="E3" s="65" t="s">
        <v>87</v>
      </c>
      <c r="F3" s="62"/>
      <c r="G3" s="62"/>
      <c r="H3" s="66" t="s">
        <v>88</v>
      </c>
      <c r="I3" s="62"/>
      <c r="J3" s="62"/>
      <c r="K3" s="67">
        <v>14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</sheetData>
  <mergeCells count="5">
    <mergeCell ref="A3:D4"/>
    <mergeCell ref="E3:G4"/>
    <mergeCell ref="H3:J4"/>
    <mergeCell ref="K3:R4"/>
    <mergeCell ref="S3:Y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4"/>
  <sheetViews>
    <sheetView rightToLeft="1" topLeftCell="G1" workbookViewId="0">
      <selection activeCell="R2" sqref="R2"/>
    </sheetView>
  </sheetViews>
  <sheetFormatPr defaultRowHeight="12.75" customHeight="1"/>
  <cols>
    <col min="1" max="1" width="39" bestFit="1" customWidth="1"/>
    <col min="2" max="4" width="13.7109375" bestFit="1" customWidth="1"/>
    <col min="5" max="6" width="15" bestFit="1" customWidth="1"/>
    <col min="7" max="7" width="7.42578125" bestFit="1" customWidth="1"/>
    <col min="8" max="8" width="12.42578125" bestFit="1" customWidth="1"/>
    <col min="9" max="9" width="11.28515625" bestFit="1" customWidth="1"/>
    <col min="10" max="10" width="13.7109375" bestFit="1" customWidth="1"/>
    <col min="11" max="11" width="15" bestFit="1" customWidth="1"/>
    <col min="12" max="12" width="18.85546875" bestFit="1" customWidth="1"/>
    <col min="13" max="13" width="16.28515625" bestFit="1" customWidth="1"/>
    <col min="14" max="14" width="22.5703125" bestFit="1" customWidth="1"/>
    <col min="15" max="17" width="27.7109375" bestFit="1" customWidth="1"/>
    <col min="18" max="18" width="26.42578125" bestFit="1" customWidth="1"/>
  </cols>
  <sheetData>
    <row r="1" spans="1:18">
      <c r="A1" s="20" t="s">
        <v>52</v>
      </c>
      <c r="B1" s="20" t="s">
        <v>53</v>
      </c>
      <c r="C1" s="20" t="s">
        <v>57</v>
      </c>
      <c r="D1" s="20" t="s">
        <v>90</v>
      </c>
      <c r="E1" s="20" t="s">
        <v>91</v>
      </c>
      <c r="F1" s="20" t="s">
        <v>1760</v>
      </c>
      <c r="G1" s="20" t="s">
        <v>95</v>
      </c>
      <c r="H1" s="20" t="s">
        <v>1762</v>
      </c>
      <c r="I1" s="20" t="s">
        <v>96</v>
      </c>
      <c r="J1" s="20" t="s">
        <v>65</v>
      </c>
      <c r="K1" s="20" t="s">
        <v>97</v>
      </c>
      <c r="L1" s="20" t="s">
        <v>99</v>
      </c>
      <c r="M1" s="20" t="s">
        <v>100</v>
      </c>
      <c r="N1" s="20" t="s">
        <v>66</v>
      </c>
      <c r="O1" s="20" t="s">
        <v>101</v>
      </c>
      <c r="P1" s="20" t="s">
        <v>21</v>
      </c>
      <c r="Q1" s="20" t="s">
        <v>67</v>
      </c>
      <c r="R1" s="20" t="s">
        <v>22</v>
      </c>
    </row>
    <row r="2" spans="1:18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36">
        <f>+N2/sum</f>
        <v>0</v>
      </c>
    </row>
    <row r="3" spans="1:18">
      <c r="A3" s="63" t="s">
        <v>1763</v>
      </c>
      <c r="B3" s="62"/>
      <c r="C3" s="62"/>
      <c r="D3" s="65" t="s">
        <v>87</v>
      </c>
      <c r="E3" s="62"/>
      <c r="F3" s="62"/>
      <c r="G3" s="66" t="s">
        <v>88</v>
      </c>
      <c r="H3" s="62"/>
      <c r="I3" s="67">
        <v>15</v>
      </c>
      <c r="J3" s="62"/>
      <c r="K3" s="62"/>
      <c r="L3" s="62"/>
      <c r="M3" s="62"/>
      <c r="N3" s="62"/>
      <c r="O3" s="62"/>
      <c r="P3" s="62"/>
      <c r="Q3" s="62"/>
      <c r="R3" s="62"/>
    </row>
    <row r="4" spans="1:18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</sheetData>
  <mergeCells count="5">
    <mergeCell ref="A3:C4"/>
    <mergeCell ref="D3:F4"/>
    <mergeCell ref="G3:H4"/>
    <mergeCell ref="I3:M4"/>
    <mergeCell ref="N3:R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3"/>
  <sheetViews>
    <sheetView rightToLeft="1" workbookViewId="0">
      <selection activeCell="E4" sqref="E4"/>
    </sheetView>
  </sheetViews>
  <sheetFormatPr defaultRowHeight="12.75" customHeight="1"/>
  <cols>
    <col min="1" max="1" width="12.42578125" bestFit="1" customWidth="1"/>
    <col min="2" max="2" width="15" bestFit="1" customWidth="1"/>
    <col min="3" max="3" width="48.85546875" bestFit="1" customWidth="1"/>
    <col min="4" max="4" width="20.140625" bestFit="1" customWidth="1"/>
    <col min="5" max="5" width="15" bestFit="1" customWidth="1"/>
    <col min="6" max="6" width="32.7109375" bestFit="1" customWidth="1"/>
    <col min="7" max="7" width="26.42578125" bestFit="1" customWidth="1"/>
  </cols>
  <sheetData>
    <row r="1" spans="1:7" ht="13.5" thickBot="1">
      <c r="A1" s="20" t="s">
        <v>1764</v>
      </c>
      <c r="B1" s="20" t="s">
        <v>53</v>
      </c>
      <c r="C1" s="20" t="s">
        <v>57</v>
      </c>
      <c r="D1" s="20" t="s">
        <v>1765</v>
      </c>
      <c r="E1" s="20" t="s">
        <v>1766</v>
      </c>
      <c r="F1" s="20" t="s">
        <v>1767</v>
      </c>
      <c r="G1" s="20" t="s">
        <v>22</v>
      </c>
    </row>
    <row r="2" spans="1:7" ht="13.5" thickBot="1">
      <c r="A2" s="21">
        <v>13908</v>
      </c>
      <c r="B2" s="21">
        <v>13908</v>
      </c>
      <c r="C2" s="43" t="s">
        <v>2172</v>
      </c>
      <c r="D2" s="44">
        <v>44835</v>
      </c>
      <c r="E2" s="44">
        <v>46691</v>
      </c>
      <c r="F2" s="45">
        <v>-6088.4870000000001</v>
      </c>
      <c r="G2" s="46">
        <f t="shared" ref="G2:G31" si="0">+F2/sum</f>
        <v>-2.1340422758767551E-3</v>
      </c>
    </row>
    <row r="3" spans="1:7" ht="13.5" thickBot="1">
      <c r="A3" s="21">
        <v>13908</v>
      </c>
      <c r="B3" s="21">
        <v>13908</v>
      </c>
      <c r="C3" s="43" t="s">
        <v>2172</v>
      </c>
      <c r="D3" s="44">
        <v>44866</v>
      </c>
      <c r="E3" s="44">
        <v>46721</v>
      </c>
      <c r="F3" s="45">
        <v>-3927.7620000000002</v>
      </c>
      <c r="G3" s="46">
        <f t="shared" si="0"/>
        <v>-1.3766983747492991E-3</v>
      </c>
    </row>
    <row r="4" spans="1:7" ht="13.5" thickBot="1">
      <c r="A4" s="21">
        <v>13908</v>
      </c>
      <c r="B4" s="21">
        <v>13908</v>
      </c>
      <c r="C4" s="43" t="s">
        <v>2172</v>
      </c>
      <c r="D4" s="44">
        <v>44896</v>
      </c>
      <c r="E4" s="44">
        <v>46752</v>
      </c>
      <c r="F4" s="45">
        <v>-6094.4970000000003</v>
      </c>
      <c r="G4" s="46">
        <f t="shared" si="0"/>
        <v>-2.1361488081035659E-3</v>
      </c>
    </row>
    <row r="5" spans="1:7" ht="13.5" thickBot="1">
      <c r="A5" s="21">
        <v>13908</v>
      </c>
      <c r="B5" s="21">
        <v>13908</v>
      </c>
      <c r="C5" s="43" t="s">
        <v>2172</v>
      </c>
      <c r="D5" s="44">
        <v>44927</v>
      </c>
      <c r="E5" s="44">
        <v>46783</v>
      </c>
      <c r="F5" s="45">
        <v>-4937.7290000000003</v>
      </c>
      <c r="G5" s="46">
        <f t="shared" si="0"/>
        <v>-1.7306963836537148E-3</v>
      </c>
    </row>
    <row r="6" spans="1:7" ht="13.5" thickBot="1">
      <c r="A6" s="21">
        <v>13908</v>
      </c>
      <c r="B6" s="21">
        <v>13908</v>
      </c>
      <c r="C6" s="43" t="s">
        <v>2172</v>
      </c>
      <c r="D6" s="44">
        <v>44958</v>
      </c>
      <c r="E6" s="44">
        <v>46812</v>
      </c>
      <c r="F6" s="45">
        <v>-5553.0020000000004</v>
      </c>
      <c r="G6" s="46">
        <f t="shared" si="0"/>
        <v>-1.9463523574950843E-3</v>
      </c>
    </row>
    <row r="7" spans="1:7" ht="13.5" thickBot="1">
      <c r="A7" s="21">
        <v>13908</v>
      </c>
      <c r="B7" s="21">
        <v>13908</v>
      </c>
      <c r="C7" s="43" t="s">
        <v>2172</v>
      </c>
      <c r="D7" s="44">
        <v>44986</v>
      </c>
      <c r="E7" s="44">
        <v>46843</v>
      </c>
      <c r="F7" s="45">
        <v>-5215.7489999999998</v>
      </c>
      <c r="G7" s="46">
        <f t="shared" si="0"/>
        <v>-1.8281436531542086E-3</v>
      </c>
    </row>
    <row r="8" spans="1:7" ht="13.5" thickBot="1">
      <c r="A8" s="21">
        <v>13908</v>
      </c>
      <c r="B8" s="21">
        <v>13908</v>
      </c>
      <c r="C8" s="43" t="s">
        <v>2172</v>
      </c>
      <c r="D8" s="44">
        <v>45017</v>
      </c>
      <c r="E8" s="44">
        <v>46873</v>
      </c>
      <c r="F8" s="45">
        <v>-5307.8090000000002</v>
      </c>
      <c r="G8" s="46">
        <f t="shared" si="0"/>
        <v>-1.8604111002091528E-3</v>
      </c>
    </row>
    <row r="9" spans="1:7" ht="13.5" thickBot="1">
      <c r="A9" s="21">
        <v>13908</v>
      </c>
      <c r="B9" s="21">
        <v>13908</v>
      </c>
      <c r="C9" s="43" t="s">
        <v>2172</v>
      </c>
      <c r="D9" s="44">
        <v>45047</v>
      </c>
      <c r="E9" s="44">
        <v>46904</v>
      </c>
      <c r="F9" s="45">
        <v>-5065.9399999999996</v>
      </c>
      <c r="G9" s="46">
        <f t="shared" si="0"/>
        <v>-1.7756349199817766E-3</v>
      </c>
    </row>
    <row r="10" spans="1:7" ht="13.5" thickBot="1">
      <c r="A10" s="21">
        <v>13908</v>
      </c>
      <c r="B10" s="21">
        <v>13908</v>
      </c>
      <c r="C10" s="43" t="s">
        <v>2172</v>
      </c>
      <c r="D10" s="44">
        <v>45078</v>
      </c>
      <c r="E10" s="44">
        <v>46934</v>
      </c>
      <c r="F10" s="45">
        <v>-5457.5550000000003</v>
      </c>
      <c r="G10" s="46">
        <f t="shared" si="0"/>
        <v>-1.9128977515961789E-3</v>
      </c>
    </row>
    <row r="11" spans="1:7" ht="13.5" thickBot="1">
      <c r="A11" s="21">
        <v>13908</v>
      </c>
      <c r="B11" s="21">
        <v>13908</v>
      </c>
      <c r="C11" s="43" t="s">
        <v>2172</v>
      </c>
      <c r="D11" s="44">
        <v>45108</v>
      </c>
      <c r="E11" s="44">
        <v>46965</v>
      </c>
      <c r="F11" s="45">
        <v>-5231.1090000000004</v>
      </c>
      <c r="G11" s="46">
        <f t="shared" si="0"/>
        <v>-1.8335274027388704E-3</v>
      </c>
    </row>
    <row r="12" spans="1:7" ht="13.5" thickBot="1">
      <c r="A12" s="21">
        <v>13908</v>
      </c>
      <c r="B12" s="21">
        <v>13908</v>
      </c>
      <c r="C12" s="43" t="s">
        <v>2172</v>
      </c>
      <c r="D12" s="44">
        <v>45139</v>
      </c>
      <c r="E12" s="44">
        <v>46996</v>
      </c>
      <c r="F12" s="45">
        <v>-5211.28</v>
      </c>
      <c r="G12" s="46">
        <f t="shared" si="0"/>
        <v>-1.8265772484085151E-3</v>
      </c>
    </row>
    <row r="13" spans="1:7" ht="13.5" thickBot="1">
      <c r="A13" s="21">
        <v>13908</v>
      </c>
      <c r="B13" s="21">
        <v>13908</v>
      </c>
      <c r="C13" s="43" t="s">
        <v>2172</v>
      </c>
      <c r="D13" s="44">
        <v>45170</v>
      </c>
      <c r="E13" s="44">
        <v>47026</v>
      </c>
      <c r="F13" s="45">
        <v>-5690.6859999999997</v>
      </c>
      <c r="G13" s="46">
        <f t="shared" si="0"/>
        <v>-1.9946112232382177E-3</v>
      </c>
    </row>
    <row r="14" spans="1:7" ht="13.5" thickBot="1">
      <c r="A14" s="21">
        <v>13908</v>
      </c>
      <c r="B14" s="21">
        <v>13908</v>
      </c>
      <c r="C14" s="43" t="s">
        <v>2172</v>
      </c>
      <c r="D14" s="44">
        <v>45200</v>
      </c>
      <c r="E14" s="44">
        <v>47057</v>
      </c>
      <c r="F14" s="45">
        <v>-2752.24</v>
      </c>
      <c r="G14" s="46">
        <f t="shared" si="0"/>
        <v>-9.6467258833911275E-4</v>
      </c>
    </row>
    <row r="15" spans="1:7" ht="13.5" thickBot="1">
      <c r="A15" s="21">
        <v>13908</v>
      </c>
      <c r="B15" s="21">
        <v>13908</v>
      </c>
      <c r="C15" s="43" t="s">
        <v>2172</v>
      </c>
      <c r="D15" s="44">
        <v>45231</v>
      </c>
      <c r="E15" s="44">
        <v>47087</v>
      </c>
      <c r="F15" s="45">
        <v>-6418.4449999999997</v>
      </c>
      <c r="G15" s="46">
        <f t="shared" si="0"/>
        <v>-2.2496940496694465E-3</v>
      </c>
    </row>
    <row r="16" spans="1:7" ht="13.5" thickBot="1">
      <c r="A16" s="21">
        <v>13908</v>
      </c>
      <c r="B16" s="21">
        <v>13908</v>
      </c>
      <c r="C16" s="43" t="s">
        <v>2172</v>
      </c>
      <c r="D16" s="44">
        <v>45261</v>
      </c>
      <c r="E16" s="44">
        <v>47118</v>
      </c>
      <c r="F16" s="45">
        <v>-4911.9709999999995</v>
      </c>
      <c r="G16" s="46">
        <f t="shared" si="0"/>
        <v>-1.7216680879634989E-3</v>
      </c>
    </row>
    <row r="17" spans="1:7" ht="13.5" thickBot="1">
      <c r="A17" s="21">
        <v>13908</v>
      </c>
      <c r="B17" s="21">
        <v>13908</v>
      </c>
      <c r="C17" s="43" t="s">
        <v>2172</v>
      </c>
      <c r="D17" s="44">
        <v>45292</v>
      </c>
      <c r="E17" s="44">
        <v>47149</v>
      </c>
      <c r="F17" s="45">
        <v>-3187.2979999999998</v>
      </c>
      <c r="G17" s="46">
        <f t="shared" si="0"/>
        <v>-1.1171623882612264E-3</v>
      </c>
    </row>
    <row r="18" spans="1:7" ht="13.5" thickBot="1">
      <c r="A18" s="21">
        <v>13908</v>
      </c>
      <c r="B18" s="21">
        <v>13908</v>
      </c>
      <c r="C18" s="43" t="s">
        <v>2172</v>
      </c>
      <c r="D18" s="44">
        <v>45323</v>
      </c>
      <c r="E18" s="44">
        <v>47177</v>
      </c>
      <c r="F18" s="45">
        <v>-3857.0079999999998</v>
      </c>
      <c r="G18" s="46">
        <f t="shared" si="0"/>
        <v>-1.3518987772158913E-3</v>
      </c>
    </row>
    <row r="19" spans="1:7" ht="13.5" thickBot="1">
      <c r="A19" s="21">
        <v>13908</v>
      </c>
      <c r="B19" s="21">
        <v>13908</v>
      </c>
      <c r="C19" s="43" t="s">
        <v>2172</v>
      </c>
      <c r="D19" s="44">
        <v>45352</v>
      </c>
      <c r="E19" s="44">
        <v>47208</v>
      </c>
      <c r="F19" s="45">
        <v>-1638.357</v>
      </c>
      <c r="G19" s="46">
        <f t="shared" si="0"/>
        <v>-5.742515506690928E-4</v>
      </c>
    </row>
    <row r="20" spans="1:7" ht="13.5" thickBot="1">
      <c r="A20" s="21">
        <v>13908</v>
      </c>
      <c r="B20" s="21">
        <v>13908</v>
      </c>
      <c r="C20" s="43" t="s">
        <v>2172</v>
      </c>
      <c r="D20" s="44">
        <v>45383</v>
      </c>
      <c r="E20" s="44">
        <v>47238</v>
      </c>
      <c r="F20" s="45">
        <v>-160.65299999999999</v>
      </c>
      <c r="G20" s="46">
        <f t="shared" si="0"/>
        <v>-5.6309604298478146E-5</v>
      </c>
    </row>
    <row r="21" spans="1:7" ht="13.5" thickBot="1">
      <c r="A21" s="21">
        <v>13908</v>
      </c>
      <c r="B21" s="21">
        <v>13908</v>
      </c>
      <c r="C21" s="43" t="s">
        <v>2172</v>
      </c>
      <c r="D21" s="44">
        <v>45413</v>
      </c>
      <c r="E21" s="44">
        <v>47269</v>
      </c>
      <c r="F21" s="45">
        <v>-872.17399999999998</v>
      </c>
      <c r="G21" s="46">
        <f t="shared" si="0"/>
        <v>-3.0570093816748446E-4</v>
      </c>
    </row>
    <row r="22" spans="1:7" ht="13.5" thickBot="1">
      <c r="A22" s="21">
        <v>13908</v>
      </c>
      <c r="B22" s="21">
        <v>13908</v>
      </c>
      <c r="C22" s="43" t="s">
        <v>2172</v>
      </c>
      <c r="D22" s="44">
        <v>45444</v>
      </c>
      <c r="E22" s="44">
        <v>47299</v>
      </c>
      <c r="F22" s="45">
        <v>-3446.788</v>
      </c>
      <c r="G22" s="46">
        <f t="shared" si="0"/>
        <v>-1.2081148088161622E-3</v>
      </c>
    </row>
    <row r="23" spans="1:7" ht="13.5" thickBot="1">
      <c r="A23" s="21">
        <v>13908</v>
      </c>
      <c r="B23" s="21">
        <v>13908</v>
      </c>
      <c r="C23" s="43" t="s">
        <v>2172</v>
      </c>
      <c r="D23" s="44">
        <v>45474</v>
      </c>
      <c r="E23" s="44">
        <v>47330</v>
      </c>
      <c r="F23" s="45">
        <v>-2312.4389999999999</v>
      </c>
      <c r="G23" s="46">
        <f t="shared" si="0"/>
        <v>-8.1052034543001685E-4</v>
      </c>
    </row>
    <row r="24" spans="1:7" ht="13.5" thickBot="1">
      <c r="A24" s="21">
        <v>13908</v>
      </c>
      <c r="B24" s="21">
        <v>13908</v>
      </c>
      <c r="C24" s="43" t="s">
        <v>2172</v>
      </c>
      <c r="D24" s="44">
        <v>45505</v>
      </c>
      <c r="E24" s="44">
        <v>47361</v>
      </c>
      <c r="F24" s="45">
        <v>-1731.7260000000001</v>
      </c>
      <c r="G24" s="46">
        <f t="shared" si="0"/>
        <v>-6.0697780815413581E-4</v>
      </c>
    </row>
    <row r="25" spans="1:7" ht="13.5" thickBot="1">
      <c r="A25" s="21">
        <v>13908</v>
      </c>
      <c r="B25" s="21">
        <v>13908</v>
      </c>
      <c r="C25" s="43" t="s">
        <v>2172</v>
      </c>
      <c r="D25" s="44">
        <v>45536</v>
      </c>
      <c r="E25" s="44">
        <v>47391</v>
      </c>
      <c r="F25" s="45">
        <v>-2496.4229999999998</v>
      </c>
      <c r="G25" s="46">
        <f t="shared" si="0"/>
        <v>-8.7500757092379047E-4</v>
      </c>
    </row>
    <row r="26" spans="1:7" ht="13.5" thickBot="1">
      <c r="A26" s="21">
        <v>13908</v>
      </c>
      <c r="B26" s="21">
        <v>13908</v>
      </c>
      <c r="C26" s="43" t="s">
        <v>2172</v>
      </c>
      <c r="D26" s="44">
        <v>45566</v>
      </c>
      <c r="E26" s="44">
        <v>47422</v>
      </c>
      <c r="F26" s="45">
        <v>-1193.0409999999999</v>
      </c>
      <c r="G26" s="46">
        <f t="shared" si="0"/>
        <v>-4.1816627527566037E-4</v>
      </c>
    </row>
    <row r="27" spans="1:7" ht="13.5" thickBot="1">
      <c r="A27" s="21">
        <v>13908</v>
      </c>
      <c r="B27" s="21">
        <v>13908</v>
      </c>
      <c r="C27" s="43" t="s">
        <v>2172</v>
      </c>
      <c r="D27" s="44">
        <v>45597</v>
      </c>
      <c r="E27" s="44">
        <v>47452</v>
      </c>
      <c r="F27" s="45">
        <v>-1233.9369999999999</v>
      </c>
      <c r="G27" s="46">
        <f t="shared" si="0"/>
        <v>-4.3250050854482159E-4</v>
      </c>
    </row>
    <row r="28" spans="1:7" ht="13.5" thickBot="1">
      <c r="A28" s="21">
        <v>13908</v>
      </c>
      <c r="B28" s="21">
        <v>13908</v>
      </c>
      <c r="C28" s="43" t="s">
        <v>2172</v>
      </c>
      <c r="D28" s="44">
        <v>45627</v>
      </c>
      <c r="E28" s="44">
        <v>47483</v>
      </c>
      <c r="F28" s="45">
        <v>1703.587</v>
      </c>
      <c r="G28" s="46">
        <f t="shared" si="0"/>
        <v>5.9711496117739163E-4</v>
      </c>
    </row>
    <row r="29" spans="1:7" ht="13.5" thickBot="1">
      <c r="A29" s="21">
        <v>13908</v>
      </c>
      <c r="B29" s="21">
        <v>13908</v>
      </c>
      <c r="C29" s="43" t="s">
        <v>2172</v>
      </c>
      <c r="D29" s="44">
        <v>45658</v>
      </c>
      <c r="E29" s="44">
        <v>47514</v>
      </c>
      <c r="F29" s="45">
        <v>1855.7380000000001</v>
      </c>
      <c r="G29" s="46">
        <f t="shared" si="0"/>
        <v>6.5044457595967234E-4</v>
      </c>
    </row>
    <row r="30" spans="1:7" ht="13.5" thickBot="1">
      <c r="A30" s="21">
        <v>13908</v>
      </c>
      <c r="B30" s="21">
        <v>13908</v>
      </c>
      <c r="C30" s="43" t="s">
        <v>2172</v>
      </c>
      <c r="D30" s="44">
        <v>45689</v>
      </c>
      <c r="E30" s="44">
        <v>47542</v>
      </c>
      <c r="F30" s="45">
        <v>3043.9110000000001</v>
      </c>
      <c r="G30" s="46">
        <f t="shared" si="0"/>
        <v>1.066904595182069E-3</v>
      </c>
    </row>
    <row r="31" spans="1:7" ht="13.5" thickBot="1">
      <c r="A31" s="21">
        <v>13908</v>
      </c>
      <c r="B31" s="21">
        <v>13908</v>
      </c>
      <c r="C31" s="43" t="s">
        <v>2172</v>
      </c>
      <c r="D31" s="44">
        <v>45717</v>
      </c>
      <c r="E31" s="44">
        <v>47573</v>
      </c>
      <c r="F31" s="45">
        <v>2303.6819999999998</v>
      </c>
      <c r="G31" s="46">
        <f t="shared" si="0"/>
        <v>8.0745097725860534E-4</v>
      </c>
    </row>
    <row r="32" spans="1:7">
      <c r="A32" s="63" t="s">
        <v>1768</v>
      </c>
      <c r="B32" s="62"/>
      <c r="C32" s="65" t="s">
        <v>87</v>
      </c>
      <c r="D32" s="66" t="s">
        <v>88</v>
      </c>
      <c r="E32" s="67">
        <v>16</v>
      </c>
      <c r="F32" s="62"/>
      <c r="G32" s="62"/>
    </row>
    <row r="33" spans="1:7" ht="12.75" customHeight="1">
      <c r="A33" s="64"/>
      <c r="B33" s="64"/>
      <c r="C33" s="64"/>
      <c r="D33" s="64"/>
      <c r="E33" s="64"/>
      <c r="F33" s="64"/>
      <c r="G33" s="64"/>
    </row>
  </sheetData>
  <mergeCells count="5">
    <mergeCell ref="A32:B33"/>
    <mergeCell ref="C32:C33"/>
    <mergeCell ref="D32:D33"/>
    <mergeCell ref="E32:F33"/>
    <mergeCell ref="G32:G3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4"/>
  <sheetViews>
    <sheetView rightToLeft="1" topLeftCell="N1" workbookViewId="0">
      <selection activeCell="AA14" sqref="AA14"/>
    </sheetView>
  </sheetViews>
  <sheetFormatPr defaultRowHeight="12.75" customHeight="1"/>
  <cols>
    <col min="1" max="1" width="39" bestFit="1" customWidth="1"/>
    <col min="2" max="4" width="13.7109375" bestFit="1" customWidth="1"/>
    <col min="5" max="5" width="23.85546875" bestFit="1" customWidth="1"/>
    <col min="6" max="6" width="13.7109375" bestFit="1" customWidth="1"/>
    <col min="7" max="7" width="15" bestFit="1" customWidth="1"/>
    <col min="8" max="8" width="18.85546875" bestFit="1" customWidth="1"/>
    <col min="9" max="9" width="25.140625" bestFit="1" customWidth="1"/>
    <col min="10" max="10" width="13.7109375" bestFit="1" customWidth="1"/>
    <col min="11" max="11" width="26.42578125" bestFit="1" customWidth="1"/>
    <col min="12" max="12" width="11.28515625" bestFit="1" customWidth="1"/>
    <col min="13" max="13" width="20.140625" bestFit="1" customWidth="1"/>
    <col min="14" max="14" width="15" bestFit="1" customWidth="1"/>
    <col min="15" max="15" width="6.140625" bestFit="1" customWidth="1"/>
    <col min="16" max="16" width="10" bestFit="1" customWidth="1"/>
    <col min="17" max="17" width="25.140625" bestFit="1" customWidth="1"/>
    <col min="18" max="18" width="15" bestFit="1" customWidth="1"/>
    <col min="19" max="19" width="7.42578125" bestFit="1" customWidth="1"/>
    <col min="20" max="20" width="12.42578125" bestFit="1" customWidth="1"/>
    <col min="21" max="22" width="11.28515625" bestFit="1" customWidth="1"/>
    <col min="23" max="23" width="13.7109375" bestFit="1" customWidth="1"/>
    <col min="24" max="24" width="15" bestFit="1" customWidth="1"/>
    <col min="25" max="25" width="13.7109375" bestFit="1" customWidth="1"/>
    <col min="26" max="26" width="22.5703125" bestFit="1" customWidth="1"/>
    <col min="27" max="27" width="17.5703125" bestFit="1" customWidth="1"/>
    <col min="28" max="28" width="25.140625" bestFit="1" customWidth="1"/>
    <col min="29" max="29" width="17.5703125" bestFit="1" customWidth="1"/>
    <col min="30" max="30" width="20.140625" bestFit="1" customWidth="1"/>
    <col min="31" max="31" width="40.28515625" bestFit="1" customWidth="1"/>
    <col min="32" max="32" width="18.85546875" bestFit="1" customWidth="1"/>
    <col min="33" max="33" width="12.42578125" bestFit="1" customWidth="1"/>
    <col min="34" max="34" width="16.28515625" bestFit="1" customWidth="1"/>
    <col min="35" max="35" width="22.5703125" bestFit="1" customWidth="1"/>
    <col min="36" max="36" width="27.7109375" bestFit="1" customWidth="1"/>
    <col min="37" max="37" width="32.7109375" bestFit="1" customWidth="1"/>
    <col min="38" max="39" width="27.7109375" bestFit="1" customWidth="1"/>
    <col min="40" max="40" width="26.42578125" bestFit="1" customWidth="1"/>
  </cols>
  <sheetData>
    <row r="1" spans="1:40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172</v>
      </c>
      <c r="M1" s="20" t="s">
        <v>59</v>
      </c>
      <c r="N1" s="20" t="s">
        <v>1760</v>
      </c>
      <c r="O1" s="20" t="s">
        <v>94</v>
      </c>
      <c r="P1" s="20" t="s">
        <v>61</v>
      </c>
      <c r="Q1" s="20" t="s">
        <v>173</v>
      </c>
      <c r="R1" s="20" t="s">
        <v>62</v>
      </c>
      <c r="S1" s="20" t="s">
        <v>95</v>
      </c>
      <c r="T1" s="20" t="s">
        <v>1762</v>
      </c>
      <c r="U1" s="20" t="s">
        <v>174</v>
      </c>
      <c r="V1" s="20" t="s">
        <v>96</v>
      </c>
      <c r="W1" s="20" t="s">
        <v>65</v>
      </c>
      <c r="X1" s="20" t="s">
        <v>97</v>
      </c>
      <c r="Y1" s="20" t="s">
        <v>175</v>
      </c>
      <c r="Z1" s="20" t="s">
        <v>176</v>
      </c>
      <c r="AA1" s="20" t="s">
        <v>1769</v>
      </c>
      <c r="AB1" s="20" t="s">
        <v>1770</v>
      </c>
      <c r="AC1" s="20" t="s">
        <v>1771</v>
      </c>
      <c r="AD1" s="20" t="s">
        <v>1772</v>
      </c>
      <c r="AE1" s="20" t="s">
        <v>1773</v>
      </c>
      <c r="AF1" s="20" t="s">
        <v>99</v>
      </c>
      <c r="AG1" s="20" t="s">
        <v>64</v>
      </c>
      <c r="AH1" s="20" t="s">
        <v>100</v>
      </c>
      <c r="AI1" s="20" t="s">
        <v>66</v>
      </c>
      <c r="AJ1" s="20" t="s">
        <v>101</v>
      </c>
      <c r="AK1" s="20" t="s">
        <v>177</v>
      </c>
      <c r="AL1" s="20" t="s">
        <v>21</v>
      </c>
      <c r="AM1" s="20" t="s">
        <v>67</v>
      </c>
      <c r="AN1" s="20" t="s">
        <v>22</v>
      </c>
    </row>
    <row r="2" spans="1:40">
      <c r="A2" s="21">
        <v>13908</v>
      </c>
      <c r="B2" s="21">
        <v>13908</v>
      </c>
      <c r="C2" s="25" t="s">
        <v>192</v>
      </c>
      <c r="D2" s="25" t="s">
        <v>193</v>
      </c>
      <c r="E2" s="25" t="s">
        <v>182</v>
      </c>
      <c r="F2" s="25" t="s">
        <v>1774</v>
      </c>
      <c r="G2" s="25" t="s">
        <v>1775</v>
      </c>
      <c r="H2" s="25" t="s">
        <v>1776</v>
      </c>
      <c r="I2" s="25" t="s">
        <v>200</v>
      </c>
      <c r="J2" s="25" t="s">
        <v>72</v>
      </c>
      <c r="K2" s="25" t="s">
        <v>72</v>
      </c>
      <c r="L2" s="25" t="s">
        <v>196</v>
      </c>
      <c r="M2" s="25" t="s">
        <v>73</v>
      </c>
      <c r="N2" s="32">
        <v>45657</v>
      </c>
      <c r="O2" s="25" t="s">
        <v>328</v>
      </c>
      <c r="P2" s="25" t="s">
        <v>328</v>
      </c>
      <c r="Q2" s="25" t="s">
        <v>190</v>
      </c>
      <c r="R2" s="25" t="s">
        <v>76</v>
      </c>
      <c r="S2" s="30">
        <v>0.16</v>
      </c>
      <c r="T2" s="25" t="s">
        <v>1777</v>
      </c>
      <c r="U2" s="25" t="s">
        <v>1778</v>
      </c>
      <c r="V2" s="32">
        <v>45807</v>
      </c>
      <c r="W2" s="27">
        <v>7.0999999999999994E-2</v>
      </c>
      <c r="X2" s="31">
        <v>7.1300000000000002E-2</v>
      </c>
      <c r="Y2" s="25" t="s">
        <v>191</v>
      </c>
      <c r="Z2" s="25"/>
      <c r="AA2" s="25" t="s">
        <v>1779</v>
      </c>
      <c r="AB2" s="25" t="s">
        <v>1780</v>
      </c>
      <c r="AC2" s="25"/>
      <c r="AD2" s="33">
        <v>45747</v>
      </c>
      <c r="AE2" s="32">
        <v>45747</v>
      </c>
      <c r="AF2" s="26">
        <v>4740000</v>
      </c>
      <c r="AG2" s="26">
        <v>1</v>
      </c>
      <c r="AH2" s="26">
        <v>107.7</v>
      </c>
      <c r="AI2" s="26">
        <v>5104.9799999999996</v>
      </c>
      <c r="AJ2" s="11"/>
      <c r="AK2" s="11"/>
      <c r="AL2" s="25" t="s">
        <v>24</v>
      </c>
      <c r="AM2" s="27">
        <v>1</v>
      </c>
      <c r="AN2" s="27">
        <f>+AI2/sum</f>
        <v>1.7893186168427913E-3</v>
      </c>
    </row>
    <row r="3" spans="1:40">
      <c r="A3" s="63" t="s">
        <v>1781</v>
      </c>
      <c r="B3" s="62"/>
      <c r="C3" s="62"/>
      <c r="D3" s="62"/>
      <c r="E3" s="62"/>
      <c r="F3" s="65" t="s">
        <v>87</v>
      </c>
      <c r="G3" s="62"/>
      <c r="H3" s="62"/>
      <c r="I3" s="62"/>
      <c r="J3" s="62"/>
      <c r="K3" s="66" t="s">
        <v>88</v>
      </c>
      <c r="L3" s="62"/>
      <c r="M3" s="62"/>
      <c r="N3" s="62"/>
      <c r="O3" s="62"/>
      <c r="P3" s="67">
        <v>17</v>
      </c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</row>
    <row r="4" spans="1:40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</sheetData>
  <mergeCells count="5">
    <mergeCell ref="A3:E4"/>
    <mergeCell ref="F3:J4"/>
    <mergeCell ref="K3:O4"/>
    <mergeCell ref="P3:AB4"/>
    <mergeCell ref="AC3:AN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25"/>
  <sheetViews>
    <sheetView rightToLeft="1" topLeftCell="T1" workbookViewId="0">
      <selection activeCell="AA16" sqref="AA16"/>
    </sheetView>
  </sheetViews>
  <sheetFormatPr defaultRowHeight="12.75" customHeight="1"/>
  <cols>
    <col min="1" max="1" width="39" bestFit="1" customWidth="1"/>
    <col min="2" max="2" width="13.7109375" bestFit="1" customWidth="1"/>
    <col min="3" max="3" width="30.140625" bestFit="1" customWidth="1"/>
    <col min="4" max="4" width="13.7109375" bestFit="1" customWidth="1"/>
    <col min="5" max="5" width="23.85546875" bestFit="1" customWidth="1"/>
    <col min="6" max="6" width="16.28515625" bestFit="1" customWidth="1"/>
    <col min="7" max="7" width="15" bestFit="1" customWidth="1"/>
    <col min="8" max="8" width="18.85546875" bestFit="1" customWidth="1"/>
    <col min="9" max="9" width="25.140625" bestFit="1" customWidth="1"/>
    <col min="10" max="10" width="13.7109375" bestFit="1" customWidth="1"/>
    <col min="11" max="11" width="26.42578125" bestFit="1" customWidth="1"/>
    <col min="12" max="12" width="17.5703125" bestFit="1" customWidth="1"/>
    <col min="13" max="13" width="16.28515625" bestFit="1" customWidth="1"/>
    <col min="14" max="14" width="20.140625" bestFit="1" customWidth="1"/>
    <col min="15" max="15" width="15" bestFit="1" customWidth="1"/>
    <col min="16" max="16" width="6.140625" bestFit="1" customWidth="1"/>
    <col min="17" max="17" width="12.42578125" bestFit="1" customWidth="1"/>
    <col min="18" max="18" width="25.140625" bestFit="1" customWidth="1"/>
    <col min="19" max="19" width="15" bestFit="1" customWidth="1"/>
    <col min="20" max="20" width="7.42578125" bestFit="1" customWidth="1"/>
    <col min="21" max="21" width="11.28515625" bestFit="1" customWidth="1"/>
    <col min="22" max="22" width="15" bestFit="1" customWidth="1"/>
    <col min="23" max="24" width="13.7109375" bestFit="1" customWidth="1"/>
    <col min="25" max="25" width="22.5703125" bestFit="1" customWidth="1"/>
    <col min="26" max="26" width="17.5703125" bestFit="1" customWidth="1"/>
    <col min="27" max="27" width="25.140625" bestFit="1" customWidth="1"/>
    <col min="28" max="28" width="20.140625" bestFit="1" customWidth="1"/>
    <col min="29" max="29" width="40.28515625" bestFit="1" customWidth="1"/>
    <col min="30" max="30" width="18.85546875" bestFit="1" customWidth="1"/>
    <col min="31" max="31" width="12.42578125" bestFit="1" customWidth="1"/>
    <col min="32" max="32" width="16.28515625" bestFit="1" customWidth="1"/>
    <col min="33" max="33" width="22.5703125" bestFit="1" customWidth="1"/>
    <col min="34" max="34" width="27.7109375" bestFit="1" customWidth="1"/>
    <col min="35" max="35" width="32.7109375" bestFit="1" customWidth="1"/>
    <col min="36" max="37" width="27.7109375" bestFit="1" customWidth="1"/>
    <col min="38" max="38" width="26.42578125" bestFit="1" customWidth="1"/>
  </cols>
  <sheetData>
    <row r="1" spans="1:38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179</v>
      </c>
      <c r="M1" s="20" t="s">
        <v>172</v>
      </c>
      <c r="N1" s="20" t="s">
        <v>59</v>
      </c>
      <c r="O1" s="20" t="s">
        <v>1760</v>
      </c>
      <c r="P1" s="20" t="s">
        <v>94</v>
      </c>
      <c r="Q1" s="20" t="s">
        <v>61</v>
      </c>
      <c r="R1" s="20" t="s">
        <v>1782</v>
      </c>
      <c r="S1" s="20" t="s">
        <v>62</v>
      </c>
      <c r="T1" s="20" t="s">
        <v>95</v>
      </c>
      <c r="U1" s="20" t="s">
        <v>96</v>
      </c>
      <c r="V1" s="20" t="s">
        <v>97</v>
      </c>
      <c r="W1" s="20" t="s">
        <v>65</v>
      </c>
      <c r="X1" s="20" t="s">
        <v>175</v>
      </c>
      <c r="Y1" s="20" t="s">
        <v>176</v>
      </c>
      <c r="Z1" s="20" t="s">
        <v>1769</v>
      </c>
      <c r="AA1" s="20" t="s">
        <v>1770</v>
      </c>
      <c r="AB1" s="20" t="s">
        <v>1772</v>
      </c>
      <c r="AC1" s="20" t="s">
        <v>1783</v>
      </c>
      <c r="AD1" s="20" t="s">
        <v>99</v>
      </c>
      <c r="AE1" s="20" t="s">
        <v>64</v>
      </c>
      <c r="AF1" s="20" t="s">
        <v>100</v>
      </c>
      <c r="AG1" s="20" t="s">
        <v>66</v>
      </c>
      <c r="AH1" s="20" t="s">
        <v>101</v>
      </c>
      <c r="AI1" s="20" t="s">
        <v>177</v>
      </c>
      <c r="AJ1" s="20" t="s">
        <v>21</v>
      </c>
      <c r="AK1" s="20" t="s">
        <v>67</v>
      </c>
      <c r="AL1" s="20" t="s">
        <v>22</v>
      </c>
    </row>
    <row r="2" spans="1:38">
      <c r="A2" s="21">
        <v>13908</v>
      </c>
      <c r="B2" s="21">
        <v>13908</v>
      </c>
      <c r="C2" s="25" t="s">
        <v>317</v>
      </c>
      <c r="D2" s="25" t="s">
        <v>1784</v>
      </c>
      <c r="E2" s="25" t="s">
        <v>182</v>
      </c>
      <c r="F2" s="25" t="s">
        <v>1785</v>
      </c>
      <c r="G2" s="25" t="s">
        <v>1786</v>
      </c>
      <c r="H2" s="25" t="s">
        <v>185</v>
      </c>
      <c r="I2" s="25" t="s">
        <v>186</v>
      </c>
      <c r="J2" s="25" t="s">
        <v>72</v>
      </c>
      <c r="K2" s="25" t="s">
        <v>72</v>
      </c>
      <c r="L2" s="25" t="s">
        <v>1787</v>
      </c>
      <c r="M2" s="25" t="s">
        <v>282</v>
      </c>
      <c r="N2" s="25" t="s">
        <v>73</v>
      </c>
      <c r="O2" s="32">
        <v>45657</v>
      </c>
      <c r="P2" s="25" t="s">
        <v>74</v>
      </c>
      <c r="Q2" s="25" t="s">
        <v>75</v>
      </c>
      <c r="R2" s="25" t="s">
        <v>190</v>
      </c>
      <c r="S2" s="25" t="s">
        <v>76</v>
      </c>
      <c r="T2" s="30">
        <v>9.0299999999999994</v>
      </c>
      <c r="U2" s="32">
        <v>54253</v>
      </c>
      <c r="V2" s="31">
        <v>2.8199999999999999E-2</v>
      </c>
      <c r="W2" s="27">
        <v>4.1000000000000002E-2</v>
      </c>
      <c r="X2" s="25" t="s">
        <v>191</v>
      </c>
      <c r="Y2" s="25"/>
      <c r="Z2" s="25" t="s">
        <v>1779</v>
      </c>
      <c r="AA2" s="25" t="s">
        <v>1780</v>
      </c>
      <c r="AB2" s="32">
        <v>45747</v>
      </c>
      <c r="AC2" s="32">
        <v>45747</v>
      </c>
      <c r="AD2" s="26">
        <v>369230.8</v>
      </c>
      <c r="AE2" s="26">
        <v>1</v>
      </c>
      <c r="AF2" s="26">
        <v>131.6</v>
      </c>
      <c r="AG2" s="26">
        <v>485.90773000000002</v>
      </c>
      <c r="AH2" s="11"/>
      <c r="AI2" s="11"/>
      <c r="AJ2" s="25" t="s">
        <v>24</v>
      </c>
      <c r="AK2" s="27">
        <v>7.726478052E-3</v>
      </c>
      <c r="AL2" s="27">
        <f t="shared" ref="AL2:AL23" si="0">+AG2/sum</f>
        <v>1.7031286064917407E-4</v>
      </c>
    </row>
    <row r="3" spans="1:38">
      <c r="A3" s="21">
        <v>13908</v>
      </c>
      <c r="B3" s="21">
        <v>13908</v>
      </c>
      <c r="C3" s="25" t="s">
        <v>1788</v>
      </c>
      <c r="D3" s="25" t="s">
        <v>1789</v>
      </c>
      <c r="E3" s="25" t="s">
        <v>182</v>
      </c>
      <c r="F3" s="25" t="s">
        <v>1790</v>
      </c>
      <c r="G3" s="25" t="s">
        <v>1791</v>
      </c>
      <c r="H3" s="25" t="s">
        <v>185</v>
      </c>
      <c r="I3" s="25" t="s">
        <v>200</v>
      </c>
      <c r="J3" s="25" t="s">
        <v>72</v>
      </c>
      <c r="K3" s="25" t="s">
        <v>72</v>
      </c>
      <c r="L3" s="25" t="s">
        <v>1787</v>
      </c>
      <c r="M3" s="25" t="s">
        <v>205</v>
      </c>
      <c r="N3" s="25" t="s">
        <v>73</v>
      </c>
      <c r="O3" s="32">
        <v>45657</v>
      </c>
      <c r="P3" s="25" t="s">
        <v>480</v>
      </c>
      <c r="Q3" s="25" t="s">
        <v>232</v>
      </c>
      <c r="R3" s="25" t="s">
        <v>190</v>
      </c>
      <c r="S3" s="25" t="s">
        <v>76</v>
      </c>
      <c r="T3" s="30">
        <v>1.21</v>
      </c>
      <c r="U3" s="32">
        <v>46568</v>
      </c>
      <c r="V3" s="31">
        <v>4.8099999999999997E-2</v>
      </c>
      <c r="W3" s="27">
        <v>3.1E-2</v>
      </c>
      <c r="X3" s="25" t="s">
        <v>191</v>
      </c>
      <c r="Y3" s="25"/>
      <c r="Z3" s="25" t="s">
        <v>1779</v>
      </c>
      <c r="AA3" s="25" t="s">
        <v>1780</v>
      </c>
      <c r="AB3" s="32">
        <v>45747</v>
      </c>
      <c r="AC3" s="32">
        <v>45747</v>
      </c>
      <c r="AD3" s="26">
        <v>2769230.77</v>
      </c>
      <c r="AE3" s="26">
        <v>1</v>
      </c>
      <c r="AF3" s="26">
        <v>97.94</v>
      </c>
      <c r="AG3" s="26">
        <v>2712.18462</v>
      </c>
      <c r="AH3" s="11"/>
      <c r="AI3" s="11"/>
      <c r="AJ3" s="25" t="s">
        <v>24</v>
      </c>
      <c r="AK3" s="27">
        <v>4.3126778288000003E-2</v>
      </c>
      <c r="AL3" s="27">
        <f t="shared" si="0"/>
        <v>9.5063299618817153E-4</v>
      </c>
    </row>
    <row r="4" spans="1:38">
      <c r="A4" s="21">
        <v>13908</v>
      </c>
      <c r="B4" s="21">
        <v>13908</v>
      </c>
      <c r="C4" s="25" t="s">
        <v>1792</v>
      </c>
      <c r="D4" s="25" t="s">
        <v>1793</v>
      </c>
      <c r="E4" s="25" t="s">
        <v>182</v>
      </c>
      <c r="F4" s="25" t="s">
        <v>1794</v>
      </c>
      <c r="G4" s="25" t="s">
        <v>1795</v>
      </c>
      <c r="H4" s="25" t="s">
        <v>185</v>
      </c>
      <c r="I4" s="25" t="s">
        <v>200</v>
      </c>
      <c r="J4" s="25" t="s">
        <v>72</v>
      </c>
      <c r="K4" s="25" t="s">
        <v>72</v>
      </c>
      <c r="L4" s="25" t="s">
        <v>1787</v>
      </c>
      <c r="M4" s="25" t="s">
        <v>1267</v>
      </c>
      <c r="N4" s="25" t="s">
        <v>73</v>
      </c>
      <c r="O4" s="32">
        <v>45657</v>
      </c>
      <c r="P4" s="25" t="s">
        <v>831</v>
      </c>
      <c r="Q4" s="25" t="s">
        <v>232</v>
      </c>
      <c r="R4" s="25" t="s">
        <v>190</v>
      </c>
      <c r="S4" s="25" t="s">
        <v>76</v>
      </c>
      <c r="T4" s="30">
        <v>4.3499999999999996</v>
      </c>
      <c r="U4" s="32">
        <v>49202</v>
      </c>
      <c r="V4" s="31">
        <v>5.0099999999999999E-2</v>
      </c>
      <c r="W4" s="27">
        <v>3.7400000000000003E-2</v>
      </c>
      <c r="X4" s="25" t="s">
        <v>191</v>
      </c>
      <c r="Y4" s="25"/>
      <c r="Z4" s="25" t="s">
        <v>1779</v>
      </c>
      <c r="AA4" s="25" t="s">
        <v>1780</v>
      </c>
      <c r="AB4" s="32">
        <v>45747</v>
      </c>
      <c r="AC4" s="32">
        <v>45747</v>
      </c>
      <c r="AD4" s="26">
        <v>1772968.92</v>
      </c>
      <c r="AE4" s="26">
        <v>1</v>
      </c>
      <c r="AF4" s="26">
        <v>94.92</v>
      </c>
      <c r="AG4" s="26">
        <v>1682.9021</v>
      </c>
      <c r="AH4" s="11"/>
      <c r="AI4" s="11"/>
      <c r="AJ4" s="25" t="s">
        <v>24</v>
      </c>
      <c r="AK4" s="27">
        <v>2.6760031455999998E-2</v>
      </c>
      <c r="AL4" s="27">
        <f t="shared" si="0"/>
        <v>5.8986481001959442E-4</v>
      </c>
    </row>
    <row r="5" spans="1:38">
      <c r="A5" s="21">
        <v>13908</v>
      </c>
      <c r="B5" s="21">
        <v>13908</v>
      </c>
      <c r="C5" s="25" t="s">
        <v>1475</v>
      </c>
      <c r="D5" s="25" t="s">
        <v>1476</v>
      </c>
      <c r="E5" s="25" t="s">
        <v>297</v>
      </c>
      <c r="F5" s="25" t="s">
        <v>1796</v>
      </c>
      <c r="G5" s="25" t="s">
        <v>1797</v>
      </c>
      <c r="H5" s="25" t="s">
        <v>185</v>
      </c>
      <c r="I5" s="25" t="s">
        <v>200</v>
      </c>
      <c r="J5" s="25" t="s">
        <v>72</v>
      </c>
      <c r="K5" s="25" t="s">
        <v>333</v>
      </c>
      <c r="L5" s="25" t="s">
        <v>1787</v>
      </c>
      <c r="M5" s="25" t="s">
        <v>327</v>
      </c>
      <c r="N5" s="25" t="s">
        <v>73</v>
      </c>
      <c r="O5" s="32">
        <v>45657</v>
      </c>
      <c r="P5" s="25" t="s">
        <v>189</v>
      </c>
      <c r="Q5" s="25" t="s">
        <v>75</v>
      </c>
      <c r="R5" s="25" t="s">
        <v>190</v>
      </c>
      <c r="S5" s="25" t="s">
        <v>76</v>
      </c>
      <c r="T5" s="30">
        <v>2.9</v>
      </c>
      <c r="U5" s="32">
        <v>48014</v>
      </c>
      <c r="V5" s="31">
        <v>5.9400000000000001E-2</v>
      </c>
      <c r="W5" s="27">
        <v>3.3500000000000002E-2</v>
      </c>
      <c r="X5" s="25" t="s">
        <v>191</v>
      </c>
      <c r="Y5" s="25"/>
      <c r="Z5" s="25" t="s">
        <v>1779</v>
      </c>
      <c r="AA5" s="25" t="s">
        <v>1780</v>
      </c>
      <c r="AB5" s="32">
        <v>45747</v>
      </c>
      <c r="AC5" s="32">
        <v>45747</v>
      </c>
      <c r="AD5" s="26">
        <v>116666.66</v>
      </c>
      <c r="AE5" s="26">
        <v>1</v>
      </c>
      <c r="AF5" s="26">
        <v>94.79</v>
      </c>
      <c r="AG5" s="26">
        <v>110.58833</v>
      </c>
      <c r="AH5" s="11"/>
      <c r="AI5" s="11"/>
      <c r="AJ5" s="25" t="s">
        <v>24</v>
      </c>
      <c r="AK5" s="27">
        <v>1.7584785170000001E-3</v>
      </c>
      <c r="AL5" s="27">
        <f t="shared" si="0"/>
        <v>3.8761710657936798E-5</v>
      </c>
    </row>
    <row r="6" spans="1:38">
      <c r="A6" s="21">
        <v>13908</v>
      </c>
      <c r="B6" s="21">
        <v>13908</v>
      </c>
      <c r="C6" s="25" t="s">
        <v>1798</v>
      </c>
      <c r="D6" s="25" t="s">
        <v>1799</v>
      </c>
      <c r="E6" s="25" t="s">
        <v>182</v>
      </c>
      <c r="F6" s="25" t="s">
        <v>1800</v>
      </c>
      <c r="G6" s="25" t="s">
        <v>1801</v>
      </c>
      <c r="H6" s="25" t="s">
        <v>185</v>
      </c>
      <c r="I6" s="25" t="s">
        <v>186</v>
      </c>
      <c r="J6" s="25" t="s">
        <v>72</v>
      </c>
      <c r="K6" s="25" t="s">
        <v>72</v>
      </c>
      <c r="L6" s="25" t="s">
        <v>1787</v>
      </c>
      <c r="M6" s="25" t="s">
        <v>282</v>
      </c>
      <c r="N6" s="25" t="s">
        <v>73</v>
      </c>
      <c r="O6" s="32">
        <v>45657</v>
      </c>
      <c r="P6" s="25" t="s">
        <v>831</v>
      </c>
      <c r="Q6" s="25" t="s">
        <v>232</v>
      </c>
      <c r="R6" s="25" t="s">
        <v>190</v>
      </c>
      <c r="S6" s="25" t="s">
        <v>76</v>
      </c>
      <c r="T6" s="30">
        <v>3.73</v>
      </c>
      <c r="U6" s="32">
        <v>48213</v>
      </c>
      <c r="V6" s="31">
        <v>2.58E-2</v>
      </c>
      <c r="W6" s="27">
        <v>1.55E-2</v>
      </c>
      <c r="X6" s="25" t="s">
        <v>191</v>
      </c>
      <c r="Y6" s="25"/>
      <c r="Z6" s="25" t="s">
        <v>1779</v>
      </c>
      <c r="AA6" s="25" t="s">
        <v>1780</v>
      </c>
      <c r="AB6" s="32">
        <v>45747</v>
      </c>
      <c r="AC6" s="32">
        <v>45747</v>
      </c>
      <c r="AD6" s="26">
        <v>394893.03</v>
      </c>
      <c r="AE6" s="26">
        <v>1</v>
      </c>
      <c r="AF6" s="26">
        <v>104.4</v>
      </c>
      <c r="AG6" s="26">
        <v>412.26832000000002</v>
      </c>
      <c r="AH6" s="11"/>
      <c r="AI6" s="11"/>
      <c r="AJ6" s="25" t="s">
        <v>24</v>
      </c>
      <c r="AK6" s="27">
        <v>6.5555288159999999E-3</v>
      </c>
      <c r="AL6" s="27">
        <f t="shared" si="0"/>
        <v>1.4450191383913382E-4</v>
      </c>
    </row>
    <row r="7" spans="1:38">
      <c r="A7" s="21">
        <v>13908</v>
      </c>
      <c r="B7" s="21">
        <v>13908</v>
      </c>
      <c r="C7" s="25" t="s">
        <v>1798</v>
      </c>
      <c r="D7" s="25" t="s">
        <v>1799</v>
      </c>
      <c r="E7" s="25" t="s">
        <v>182</v>
      </c>
      <c r="F7" s="25" t="s">
        <v>1802</v>
      </c>
      <c r="G7" s="25" t="s">
        <v>1803</v>
      </c>
      <c r="H7" s="25" t="s">
        <v>185</v>
      </c>
      <c r="I7" s="25" t="s">
        <v>186</v>
      </c>
      <c r="J7" s="25" t="s">
        <v>72</v>
      </c>
      <c r="K7" s="25" t="s">
        <v>72</v>
      </c>
      <c r="L7" s="25" t="s">
        <v>1787</v>
      </c>
      <c r="M7" s="25" t="s">
        <v>282</v>
      </c>
      <c r="N7" s="25" t="s">
        <v>73</v>
      </c>
      <c r="O7" s="32">
        <v>45657</v>
      </c>
      <c r="P7" s="25" t="s">
        <v>831</v>
      </c>
      <c r="Q7" s="25" t="s">
        <v>232</v>
      </c>
      <c r="R7" s="25" t="s">
        <v>190</v>
      </c>
      <c r="S7" s="25" t="s">
        <v>76</v>
      </c>
      <c r="T7" s="30">
        <v>6.59</v>
      </c>
      <c r="U7" s="32">
        <v>50040</v>
      </c>
      <c r="V7" s="31">
        <v>3.0200000000000001E-2</v>
      </c>
      <c r="W7" s="27">
        <v>1.7500000000000002E-2</v>
      </c>
      <c r="X7" s="25" t="s">
        <v>191</v>
      </c>
      <c r="Y7" s="25"/>
      <c r="Z7" s="25" t="s">
        <v>1779</v>
      </c>
      <c r="AA7" s="25" t="s">
        <v>1780</v>
      </c>
      <c r="AB7" s="32">
        <v>45747</v>
      </c>
      <c r="AC7" s="32">
        <v>45747</v>
      </c>
      <c r="AD7" s="26">
        <v>473684.21</v>
      </c>
      <c r="AE7" s="26">
        <v>1</v>
      </c>
      <c r="AF7" s="26">
        <v>101.23</v>
      </c>
      <c r="AG7" s="26">
        <v>479.51053000000002</v>
      </c>
      <c r="AH7" s="11"/>
      <c r="AI7" s="11"/>
      <c r="AJ7" s="25" t="s">
        <v>24</v>
      </c>
      <c r="AK7" s="27">
        <v>7.6247553950000001E-3</v>
      </c>
      <c r="AL7" s="27">
        <f t="shared" si="0"/>
        <v>1.6807061306824982E-4</v>
      </c>
    </row>
    <row r="8" spans="1:38">
      <c r="A8" s="21">
        <v>13908</v>
      </c>
      <c r="B8" s="21">
        <v>13908</v>
      </c>
      <c r="C8" s="25" t="s">
        <v>1804</v>
      </c>
      <c r="D8" s="25" t="s">
        <v>1805</v>
      </c>
      <c r="E8" s="25" t="s">
        <v>182</v>
      </c>
      <c r="F8" s="25" t="s">
        <v>1806</v>
      </c>
      <c r="G8" s="25" t="s">
        <v>1807</v>
      </c>
      <c r="H8" s="25" t="s">
        <v>185</v>
      </c>
      <c r="I8" s="25" t="s">
        <v>200</v>
      </c>
      <c r="J8" s="25" t="s">
        <v>72</v>
      </c>
      <c r="K8" s="25" t="s">
        <v>72</v>
      </c>
      <c r="L8" s="25" t="s">
        <v>1787</v>
      </c>
      <c r="M8" s="25" t="s">
        <v>246</v>
      </c>
      <c r="N8" s="25" t="s">
        <v>73</v>
      </c>
      <c r="O8" s="32">
        <v>45657</v>
      </c>
      <c r="P8" s="25" t="s">
        <v>316</v>
      </c>
      <c r="Q8" s="25" t="s">
        <v>232</v>
      </c>
      <c r="R8" s="25" t="s">
        <v>190</v>
      </c>
      <c r="S8" s="25" t="s">
        <v>76</v>
      </c>
      <c r="T8" s="30">
        <v>2.4900000000000002</v>
      </c>
      <c r="U8" s="32">
        <v>47848</v>
      </c>
      <c r="V8" s="31">
        <v>7.2599999999999998E-2</v>
      </c>
      <c r="W8" s="27">
        <v>7.7499999999999999E-2</v>
      </c>
      <c r="X8" s="25" t="s">
        <v>191</v>
      </c>
      <c r="Y8" s="25"/>
      <c r="Z8" s="25" t="s">
        <v>1779</v>
      </c>
      <c r="AA8" s="25" t="s">
        <v>1780</v>
      </c>
      <c r="AB8" s="32">
        <v>45747</v>
      </c>
      <c r="AC8" s="32">
        <v>45747</v>
      </c>
      <c r="AD8" s="26">
        <v>105000</v>
      </c>
      <c r="AE8" s="26">
        <v>1</v>
      </c>
      <c r="AF8" s="26">
        <v>104.84</v>
      </c>
      <c r="AG8" s="26">
        <v>110.08199999999999</v>
      </c>
      <c r="AH8" s="11"/>
      <c r="AI8" s="11"/>
      <c r="AJ8" s="25" t="s">
        <v>24</v>
      </c>
      <c r="AK8" s="27">
        <v>1.750427302E-3</v>
      </c>
      <c r="AL8" s="27">
        <f t="shared" si="0"/>
        <v>3.85842396991346E-5</v>
      </c>
    </row>
    <row r="9" spans="1:38">
      <c r="A9" s="21">
        <v>13908</v>
      </c>
      <c r="B9" s="21">
        <v>13908</v>
      </c>
      <c r="C9" s="25" t="s">
        <v>1808</v>
      </c>
      <c r="D9" s="25" t="s">
        <v>1809</v>
      </c>
      <c r="E9" s="25" t="s">
        <v>182</v>
      </c>
      <c r="F9" s="25" t="s">
        <v>1810</v>
      </c>
      <c r="G9" s="25" t="s">
        <v>1811</v>
      </c>
      <c r="H9" s="25" t="s">
        <v>185</v>
      </c>
      <c r="I9" s="25" t="s">
        <v>200</v>
      </c>
      <c r="J9" s="25" t="s">
        <v>72</v>
      </c>
      <c r="K9" s="25" t="s">
        <v>72</v>
      </c>
      <c r="L9" s="25" t="s">
        <v>1787</v>
      </c>
      <c r="M9" s="25" t="s">
        <v>351</v>
      </c>
      <c r="N9" s="25" t="s">
        <v>73</v>
      </c>
      <c r="O9" s="32">
        <v>45657</v>
      </c>
      <c r="P9" s="25" t="s">
        <v>241</v>
      </c>
      <c r="Q9" s="25" t="s">
        <v>232</v>
      </c>
      <c r="R9" s="25" t="s">
        <v>190</v>
      </c>
      <c r="S9" s="25" t="s">
        <v>76</v>
      </c>
      <c r="T9" s="30">
        <v>0.57999999999999996</v>
      </c>
      <c r="U9" s="32">
        <v>46096</v>
      </c>
      <c r="V9" s="31">
        <v>6.7000000000000004E-2</v>
      </c>
      <c r="W9" s="27">
        <v>6.5000000000000002E-2</v>
      </c>
      <c r="X9" s="25" t="s">
        <v>191</v>
      </c>
      <c r="Y9" s="25"/>
      <c r="Z9" s="25" t="s">
        <v>1779</v>
      </c>
      <c r="AA9" s="25" t="s">
        <v>1780</v>
      </c>
      <c r="AB9" s="32">
        <v>45747</v>
      </c>
      <c r="AC9" s="32">
        <v>45747</v>
      </c>
      <c r="AD9" s="26">
        <v>144546.23999999999</v>
      </c>
      <c r="AE9" s="26">
        <v>1</v>
      </c>
      <c r="AF9" s="26">
        <v>100.45</v>
      </c>
      <c r="AG9" s="26">
        <v>145.19669999999999</v>
      </c>
      <c r="AH9" s="11"/>
      <c r="AI9" s="11"/>
      <c r="AJ9" s="25" t="s">
        <v>24</v>
      </c>
      <c r="AK9" s="27">
        <v>2.3087904269999998E-3</v>
      </c>
      <c r="AL9" s="27">
        <f t="shared" si="0"/>
        <v>5.0892101127553434E-5</v>
      </c>
    </row>
    <row r="10" spans="1:38">
      <c r="A10" s="21">
        <v>13908</v>
      </c>
      <c r="B10" s="21">
        <v>13908</v>
      </c>
      <c r="C10" s="25" t="s">
        <v>1812</v>
      </c>
      <c r="D10" s="25" t="s">
        <v>1813</v>
      </c>
      <c r="E10" s="25" t="s">
        <v>182</v>
      </c>
      <c r="F10" s="25" t="s">
        <v>1814</v>
      </c>
      <c r="G10" s="25" t="s">
        <v>1815</v>
      </c>
      <c r="H10" s="25" t="s">
        <v>185</v>
      </c>
      <c r="I10" s="25" t="s">
        <v>200</v>
      </c>
      <c r="J10" s="25" t="s">
        <v>72</v>
      </c>
      <c r="K10" s="25" t="s">
        <v>72</v>
      </c>
      <c r="L10" s="25" t="s">
        <v>1787</v>
      </c>
      <c r="M10" s="25" t="s">
        <v>1574</v>
      </c>
      <c r="N10" s="25" t="s">
        <v>73</v>
      </c>
      <c r="O10" s="32">
        <v>45657</v>
      </c>
      <c r="P10" s="25" t="s">
        <v>263</v>
      </c>
      <c r="Q10" s="25" t="s">
        <v>232</v>
      </c>
      <c r="R10" s="25" t="s">
        <v>190</v>
      </c>
      <c r="S10" s="25" t="s">
        <v>76</v>
      </c>
      <c r="T10" s="30">
        <v>3.17</v>
      </c>
      <c r="U10" s="32">
        <v>47073</v>
      </c>
      <c r="V10" s="31">
        <v>6.6699999999999995E-2</v>
      </c>
      <c r="W10" s="27">
        <v>7.3300000000000004E-2</v>
      </c>
      <c r="X10" s="25" t="s">
        <v>191</v>
      </c>
      <c r="Y10" s="25"/>
      <c r="Z10" s="25" t="s">
        <v>1779</v>
      </c>
      <c r="AA10" s="25" t="s">
        <v>1780</v>
      </c>
      <c r="AB10" s="32">
        <v>45747</v>
      </c>
      <c r="AC10" s="32">
        <v>45747</v>
      </c>
      <c r="AD10" s="26">
        <v>300000</v>
      </c>
      <c r="AE10" s="26">
        <v>1</v>
      </c>
      <c r="AF10" s="26">
        <v>109.05</v>
      </c>
      <c r="AG10" s="26">
        <v>327.14999999999998</v>
      </c>
      <c r="AH10" s="11"/>
      <c r="AI10" s="11"/>
      <c r="AJ10" s="25" t="s">
        <v>24</v>
      </c>
      <c r="AK10" s="27">
        <v>5.2020520329999998E-3</v>
      </c>
      <c r="AL10" s="27">
        <f t="shared" si="0"/>
        <v>1.1466755707174547E-4</v>
      </c>
    </row>
    <row r="11" spans="1:38">
      <c r="A11" s="21">
        <v>13908</v>
      </c>
      <c r="B11" s="21">
        <v>13908</v>
      </c>
      <c r="C11" s="25" t="s">
        <v>722</v>
      </c>
      <c r="D11" s="25" t="s">
        <v>723</v>
      </c>
      <c r="E11" s="25" t="s">
        <v>182</v>
      </c>
      <c r="F11" s="25" t="s">
        <v>1816</v>
      </c>
      <c r="G11" s="25" t="s">
        <v>1817</v>
      </c>
      <c r="H11" s="25" t="s">
        <v>185</v>
      </c>
      <c r="I11" s="25" t="s">
        <v>200</v>
      </c>
      <c r="J11" s="25" t="s">
        <v>72</v>
      </c>
      <c r="K11" s="25" t="s">
        <v>72</v>
      </c>
      <c r="L11" s="25" t="s">
        <v>1787</v>
      </c>
      <c r="M11" s="25" t="s">
        <v>372</v>
      </c>
      <c r="N11" s="25" t="s">
        <v>73</v>
      </c>
      <c r="O11" s="32">
        <v>45657</v>
      </c>
      <c r="P11" s="25" t="s">
        <v>381</v>
      </c>
      <c r="Q11" s="25" t="s">
        <v>75</v>
      </c>
      <c r="R11" s="25" t="s">
        <v>190</v>
      </c>
      <c r="S11" s="25" t="s">
        <v>76</v>
      </c>
      <c r="T11" s="30">
        <v>1.64</v>
      </c>
      <c r="U11" s="32">
        <v>46380</v>
      </c>
      <c r="V11" s="31">
        <v>6.3899999999999998E-2</v>
      </c>
      <c r="W11" s="27">
        <v>6.8000000000000005E-2</v>
      </c>
      <c r="X11" s="25" t="s">
        <v>191</v>
      </c>
      <c r="Y11" s="25"/>
      <c r="Z11" s="25" t="s">
        <v>1779</v>
      </c>
      <c r="AA11" s="25" t="s">
        <v>1780</v>
      </c>
      <c r="AB11" s="32">
        <v>45747</v>
      </c>
      <c r="AC11" s="32">
        <v>45747</v>
      </c>
      <c r="AD11" s="26">
        <v>366441.01</v>
      </c>
      <c r="AE11" s="26">
        <v>1</v>
      </c>
      <c r="AF11" s="26">
        <v>100.95</v>
      </c>
      <c r="AG11" s="26">
        <v>369.92219999999998</v>
      </c>
      <c r="AH11" s="11"/>
      <c r="AI11" s="11"/>
      <c r="AJ11" s="25" t="s">
        <v>24</v>
      </c>
      <c r="AK11" s="27">
        <v>5.8821779989999996E-3</v>
      </c>
      <c r="AL11" s="27">
        <f t="shared" si="0"/>
        <v>1.296594069405644E-4</v>
      </c>
    </row>
    <row r="12" spans="1:38">
      <c r="A12" s="21">
        <v>13908</v>
      </c>
      <c r="B12" s="21">
        <v>13908</v>
      </c>
      <c r="C12" s="25" t="s">
        <v>1818</v>
      </c>
      <c r="D12" s="25" t="s">
        <v>1819</v>
      </c>
      <c r="E12" s="25" t="s">
        <v>182</v>
      </c>
      <c r="F12" s="25" t="s">
        <v>1820</v>
      </c>
      <c r="G12" s="25" t="s">
        <v>1821</v>
      </c>
      <c r="H12" s="25" t="s">
        <v>185</v>
      </c>
      <c r="I12" s="25" t="s">
        <v>186</v>
      </c>
      <c r="J12" s="25" t="s">
        <v>72</v>
      </c>
      <c r="K12" s="25" t="s">
        <v>72</v>
      </c>
      <c r="L12" s="25" t="s">
        <v>1787</v>
      </c>
      <c r="M12" s="25" t="s">
        <v>282</v>
      </c>
      <c r="N12" s="25" t="s">
        <v>73</v>
      </c>
      <c r="O12" s="32">
        <v>45657</v>
      </c>
      <c r="P12" s="25" t="s">
        <v>189</v>
      </c>
      <c r="Q12" s="25" t="s">
        <v>75</v>
      </c>
      <c r="R12" s="25" t="s">
        <v>190</v>
      </c>
      <c r="S12" s="25" t="s">
        <v>76</v>
      </c>
      <c r="T12" s="30">
        <v>2.76</v>
      </c>
      <c r="U12" s="32">
        <v>47483</v>
      </c>
      <c r="V12" s="31">
        <v>2.86E-2</v>
      </c>
      <c r="W12" s="27">
        <v>3.6400000000000002E-2</v>
      </c>
      <c r="X12" s="25" t="s">
        <v>191</v>
      </c>
      <c r="Y12" s="25"/>
      <c r="Z12" s="25" t="s">
        <v>1779</v>
      </c>
      <c r="AA12" s="25" t="s">
        <v>1780</v>
      </c>
      <c r="AB12" s="32">
        <v>45747</v>
      </c>
      <c r="AC12" s="32">
        <v>45747</v>
      </c>
      <c r="AD12" s="26">
        <v>1275000</v>
      </c>
      <c r="AE12" s="26">
        <v>1</v>
      </c>
      <c r="AF12" s="26">
        <v>105.99</v>
      </c>
      <c r="AG12" s="26">
        <v>1351.3724999999999</v>
      </c>
      <c r="AH12" s="11"/>
      <c r="AI12" s="11"/>
      <c r="AJ12" s="25" t="s">
        <v>24</v>
      </c>
      <c r="AK12" s="27">
        <v>2.1488338869E-2</v>
      </c>
      <c r="AL12" s="27">
        <f t="shared" si="0"/>
        <v>4.7366218330715989E-4</v>
      </c>
    </row>
    <row r="13" spans="1:38">
      <c r="A13" s="21">
        <v>13908</v>
      </c>
      <c r="B13" s="21">
        <v>13908</v>
      </c>
      <c r="C13" s="25" t="s">
        <v>722</v>
      </c>
      <c r="D13" s="25" t="s">
        <v>1822</v>
      </c>
      <c r="E13" s="25" t="s">
        <v>182</v>
      </c>
      <c r="F13" s="25" t="s">
        <v>1823</v>
      </c>
      <c r="G13" s="25" t="s">
        <v>1824</v>
      </c>
      <c r="H13" s="25" t="s">
        <v>185</v>
      </c>
      <c r="I13" s="25" t="s">
        <v>200</v>
      </c>
      <c r="J13" s="25" t="s">
        <v>72</v>
      </c>
      <c r="K13" s="25" t="s">
        <v>72</v>
      </c>
      <c r="L13" s="25" t="s">
        <v>1787</v>
      </c>
      <c r="M13" s="25" t="s">
        <v>372</v>
      </c>
      <c r="N13" s="25" t="s">
        <v>73</v>
      </c>
      <c r="O13" s="32">
        <v>45657</v>
      </c>
      <c r="P13" s="25" t="s">
        <v>381</v>
      </c>
      <c r="Q13" s="25" t="s">
        <v>75</v>
      </c>
      <c r="R13" s="25" t="s">
        <v>190</v>
      </c>
      <c r="S13" s="25" t="s">
        <v>76</v>
      </c>
      <c r="T13" s="30">
        <v>4.57</v>
      </c>
      <c r="U13" s="32">
        <v>47720</v>
      </c>
      <c r="V13" s="31">
        <v>6.3500000000000001E-2</v>
      </c>
      <c r="W13" s="27">
        <v>6.8000000000000005E-2</v>
      </c>
      <c r="X13" s="25" t="s">
        <v>191</v>
      </c>
      <c r="Y13" s="25"/>
      <c r="Z13" s="25" t="s">
        <v>1779</v>
      </c>
      <c r="AA13" s="25" t="s">
        <v>1780</v>
      </c>
      <c r="AB13" s="32">
        <v>45747</v>
      </c>
      <c r="AC13" s="32">
        <v>45747</v>
      </c>
      <c r="AD13" s="26">
        <v>3395458.7</v>
      </c>
      <c r="AE13" s="26">
        <v>1</v>
      </c>
      <c r="AF13" s="26">
        <v>101.83</v>
      </c>
      <c r="AG13" s="26">
        <v>3457.5955899999999</v>
      </c>
      <c r="AH13" s="11"/>
      <c r="AI13" s="11"/>
      <c r="AJ13" s="25" t="s">
        <v>24</v>
      </c>
      <c r="AK13" s="27">
        <v>5.4979648995999997E-2</v>
      </c>
      <c r="AL13" s="27">
        <f t="shared" si="0"/>
        <v>1.2119029180722618E-3</v>
      </c>
    </row>
    <row r="14" spans="1:38">
      <c r="A14" s="21">
        <v>13908</v>
      </c>
      <c r="B14" s="21">
        <v>13908</v>
      </c>
      <c r="C14" s="25" t="s">
        <v>1825</v>
      </c>
      <c r="D14" s="25" t="s">
        <v>1826</v>
      </c>
      <c r="E14" s="25" t="s">
        <v>182</v>
      </c>
      <c r="F14" s="25" t="s">
        <v>1827</v>
      </c>
      <c r="G14" s="25" t="s">
        <v>1828</v>
      </c>
      <c r="H14" s="25" t="s">
        <v>185</v>
      </c>
      <c r="I14" s="25" t="s">
        <v>186</v>
      </c>
      <c r="J14" s="25" t="s">
        <v>72</v>
      </c>
      <c r="K14" s="25" t="s">
        <v>72</v>
      </c>
      <c r="L14" s="25" t="s">
        <v>1787</v>
      </c>
      <c r="M14" s="25" t="s">
        <v>351</v>
      </c>
      <c r="N14" s="25" t="s">
        <v>73</v>
      </c>
      <c r="O14" s="32">
        <v>45657</v>
      </c>
      <c r="P14" s="25" t="s">
        <v>328</v>
      </c>
      <c r="Q14" s="25" t="s">
        <v>328</v>
      </c>
      <c r="R14" s="25" t="s">
        <v>190</v>
      </c>
      <c r="S14" s="25" t="s">
        <v>76</v>
      </c>
      <c r="T14" s="30">
        <v>1.47</v>
      </c>
      <c r="U14" s="32">
        <v>46356</v>
      </c>
      <c r="V14" s="31">
        <v>6.4000000000000001E-2</v>
      </c>
      <c r="W14" s="27">
        <v>7.0000000000000007E-2</v>
      </c>
      <c r="X14" s="25" t="s">
        <v>191</v>
      </c>
      <c r="Y14" s="25"/>
      <c r="Z14" s="25" t="s">
        <v>1779</v>
      </c>
      <c r="AA14" s="25" t="s">
        <v>1780</v>
      </c>
      <c r="AB14" s="32">
        <v>45747</v>
      </c>
      <c r="AC14" s="32">
        <v>45747</v>
      </c>
      <c r="AD14" s="26">
        <v>863841.62</v>
      </c>
      <c r="AE14" s="26">
        <v>1</v>
      </c>
      <c r="AF14" s="26">
        <v>102.6</v>
      </c>
      <c r="AG14" s="26">
        <v>886.30150000000003</v>
      </c>
      <c r="AH14" s="11"/>
      <c r="AI14" s="11"/>
      <c r="AJ14" s="25" t="s">
        <v>24</v>
      </c>
      <c r="AK14" s="27">
        <v>1.4093188200999999E-2</v>
      </c>
      <c r="AL14" s="27">
        <f t="shared" si="0"/>
        <v>3.1065269091861114E-4</v>
      </c>
    </row>
    <row r="15" spans="1:38">
      <c r="A15" s="21">
        <v>13908</v>
      </c>
      <c r="B15" s="21">
        <v>13908</v>
      </c>
      <c r="C15" s="25" t="s">
        <v>1829</v>
      </c>
      <c r="D15" s="25" t="s">
        <v>1830</v>
      </c>
      <c r="E15" s="25" t="s">
        <v>182</v>
      </c>
      <c r="F15" s="25" t="s">
        <v>1831</v>
      </c>
      <c r="G15" s="25" t="s">
        <v>1832</v>
      </c>
      <c r="H15" s="25" t="s">
        <v>185</v>
      </c>
      <c r="I15" s="25" t="s">
        <v>186</v>
      </c>
      <c r="J15" s="25" t="s">
        <v>72</v>
      </c>
      <c r="K15" s="25" t="s">
        <v>72</v>
      </c>
      <c r="L15" s="25" t="s">
        <v>1787</v>
      </c>
      <c r="M15" s="25" t="s">
        <v>270</v>
      </c>
      <c r="N15" s="25" t="s">
        <v>73</v>
      </c>
      <c r="O15" s="32">
        <v>45657</v>
      </c>
      <c r="P15" s="25" t="s">
        <v>271</v>
      </c>
      <c r="Q15" s="25" t="s">
        <v>75</v>
      </c>
      <c r="R15" s="25" t="s">
        <v>190</v>
      </c>
      <c r="S15" s="25" t="s">
        <v>76</v>
      </c>
      <c r="T15" s="30">
        <v>3.35</v>
      </c>
      <c r="U15" s="32">
        <v>47118</v>
      </c>
      <c r="V15" s="31">
        <v>3.5000000000000003E-2</v>
      </c>
      <c r="W15" s="27">
        <v>3.8399999999999997E-2</v>
      </c>
      <c r="X15" s="25" t="s">
        <v>191</v>
      </c>
      <c r="Y15" s="25"/>
      <c r="Z15" s="25" t="s">
        <v>1779</v>
      </c>
      <c r="AA15" s="25" t="s">
        <v>1780</v>
      </c>
      <c r="AB15" s="32">
        <v>45747</v>
      </c>
      <c r="AC15" s="32">
        <v>45747</v>
      </c>
      <c r="AD15" s="26">
        <v>2000000</v>
      </c>
      <c r="AE15" s="26">
        <v>1</v>
      </c>
      <c r="AF15" s="26">
        <v>103.99</v>
      </c>
      <c r="AG15" s="26">
        <v>2079.8000000000002</v>
      </c>
      <c r="AH15" s="11"/>
      <c r="AI15" s="11"/>
      <c r="AJ15" s="25" t="s">
        <v>24</v>
      </c>
      <c r="AK15" s="27">
        <v>3.307115335E-2</v>
      </c>
      <c r="AL15" s="27">
        <f t="shared" si="0"/>
        <v>7.2897932201686157E-4</v>
      </c>
    </row>
    <row r="16" spans="1:38">
      <c r="A16" s="21">
        <v>13908</v>
      </c>
      <c r="B16" s="21">
        <v>13908</v>
      </c>
      <c r="C16" s="25" t="s">
        <v>543</v>
      </c>
      <c r="D16" s="25" t="s">
        <v>544</v>
      </c>
      <c r="E16" s="25" t="s">
        <v>182</v>
      </c>
      <c r="F16" s="25" t="s">
        <v>1833</v>
      </c>
      <c r="G16" s="25" t="s">
        <v>1834</v>
      </c>
      <c r="H16" s="25" t="s">
        <v>185</v>
      </c>
      <c r="I16" s="25" t="s">
        <v>200</v>
      </c>
      <c r="J16" s="25" t="s">
        <v>72</v>
      </c>
      <c r="K16" s="25" t="s">
        <v>72</v>
      </c>
      <c r="L16" s="25" t="s">
        <v>1787</v>
      </c>
      <c r="M16" s="25" t="s">
        <v>372</v>
      </c>
      <c r="N16" s="25" t="s">
        <v>73</v>
      </c>
      <c r="O16" s="32">
        <v>45657</v>
      </c>
      <c r="P16" s="25" t="s">
        <v>328</v>
      </c>
      <c r="Q16" s="25" t="s">
        <v>328</v>
      </c>
      <c r="R16" s="25" t="s">
        <v>190</v>
      </c>
      <c r="S16" s="25" t="s">
        <v>76</v>
      </c>
      <c r="T16" s="30">
        <v>2.35</v>
      </c>
      <c r="U16" s="32">
        <v>46660</v>
      </c>
      <c r="V16" s="31">
        <v>6.08E-2</v>
      </c>
      <c r="W16" s="27">
        <v>0.09</v>
      </c>
      <c r="X16" s="25" t="s">
        <v>191</v>
      </c>
      <c r="Y16" s="25"/>
      <c r="Z16" s="25" t="s">
        <v>1779</v>
      </c>
      <c r="AA16" s="25" t="s">
        <v>1780</v>
      </c>
      <c r="AB16" s="32">
        <v>45747</v>
      </c>
      <c r="AC16" s="32">
        <v>45747</v>
      </c>
      <c r="AD16" s="26">
        <v>2454684.33</v>
      </c>
      <c r="AE16" s="26">
        <v>1</v>
      </c>
      <c r="AF16" s="26">
        <v>101.08</v>
      </c>
      <c r="AG16" s="26">
        <v>2481.1949199999999</v>
      </c>
      <c r="AH16" s="11"/>
      <c r="AI16" s="11"/>
      <c r="AJ16" s="25" t="s">
        <v>24</v>
      </c>
      <c r="AK16" s="27">
        <v>3.9453782908000001E-2</v>
      </c>
      <c r="AL16" s="27">
        <f t="shared" si="0"/>
        <v>8.6967005989675977E-4</v>
      </c>
    </row>
    <row r="17" spans="1:38">
      <c r="A17" s="21">
        <v>13908</v>
      </c>
      <c r="B17" s="21">
        <v>13908</v>
      </c>
      <c r="C17" s="25" t="s">
        <v>1835</v>
      </c>
      <c r="D17" s="25" t="s">
        <v>1836</v>
      </c>
      <c r="E17" s="25" t="s">
        <v>297</v>
      </c>
      <c r="F17" s="25" t="s">
        <v>1837</v>
      </c>
      <c r="G17" s="25" t="s">
        <v>1838</v>
      </c>
      <c r="H17" s="25" t="s">
        <v>185</v>
      </c>
      <c r="I17" s="25" t="s">
        <v>200</v>
      </c>
      <c r="J17" s="25" t="s">
        <v>72</v>
      </c>
      <c r="K17" s="25" t="s">
        <v>1839</v>
      </c>
      <c r="L17" s="25" t="s">
        <v>1787</v>
      </c>
      <c r="M17" s="25" t="s">
        <v>196</v>
      </c>
      <c r="N17" s="25" t="s">
        <v>73</v>
      </c>
      <c r="O17" s="32">
        <v>45657</v>
      </c>
      <c r="P17" s="25" t="s">
        <v>328</v>
      </c>
      <c r="Q17" s="25" t="s">
        <v>328</v>
      </c>
      <c r="R17" s="25" t="s">
        <v>190</v>
      </c>
      <c r="S17" s="25" t="s">
        <v>76</v>
      </c>
      <c r="T17" s="30">
        <v>3.34</v>
      </c>
      <c r="U17" s="32">
        <v>47238</v>
      </c>
      <c r="V17" s="31">
        <v>8.5300000000000001E-2</v>
      </c>
      <c r="W17" s="27">
        <v>9.5000000000000001E-2</v>
      </c>
      <c r="X17" s="25" t="s">
        <v>191</v>
      </c>
      <c r="Y17" s="25"/>
      <c r="Z17" s="25" t="s">
        <v>1779</v>
      </c>
      <c r="AA17" s="25" t="s">
        <v>1780</v>
      </c>
      <c r="AB17" s="32">
        <v>45747</v>
      </c>
      <c r="AC17" s="32">
        <v>45747</v>
      </c>
      <c r="AD17" s="26">
        <v>5330000</v>
      </c>
      <c r="AE17" s="26">
        <v>1</v>
      </c>
      <c r="AF17" s="26">
        <v>108.61</v>
      </c>
      <c r="AG17" s="26">
        <v>5788.9129999999996</v>
      </c>
      <c r="AH17" s="11"/>
      <c r="AI17" s="11"/>
      <c r="AJ17" s="25" t="s">
        <v>24</v>
      </c>
      <c r="AK17" s="27">
        <v>9.2050211345999999E-2</v>
      </c>
      <c r="AL17" s="27">
        <f t="shared" si="0"/>
        <v>2.0290402317312221E-3</v>
      </c>
    </row>
    <row r="18" spans="1:38">
      <c r="A18" s="21">
        <v>13908</v>
      </c>
      <c r="B18" s="21">
        <v>13908</v>
      </c>
      <c r="C18" s="25" t="s">
        <v>722</v>
      </c>
      <c r="D18" s="25" t="s">
        <v>723</v>
      </c>
      <c r="E18" s="25" t="s">
        <v>182</v>
      </c>
      <c r="F18" s="25" t="s">
        <v>1840</v>
      </c>
      <c r="G18" s="25" t="s">
        <v>1841</v>
      </c>
      <c r="H18" s="25" t="s">
        <v>185</v>
      </c>
      <c r="I18" s="25" t="s">
        <v>186</v>
      </c>
      <c r="J18" s="25" t="s">
        <v>72</v>
      </c>
      <c r="K18" s="25" t="s">
        <v>72</v>
      </c>
      <c r="L18" s="25" t="s">
        <v>1787</v>
      </c>
      <c r="M18" s="25" t="s">
        <v>372</v>
      </c>
      <c r="N18" s="25" t="s">
        <v>73</v>
      </c>
      <c r="O18" s="32">
        <v>45657</v>
      </c>
      <c r="P18" s="25" t="s">
        <v>381</v>
      </c>
      <c r="Q18" s="25" t="s">
        <v>75</v>
      </c>
      <c r="R18" s="25" t="s">
        <v>190</v>
      </c>
      <c r="S18" s="25" t="s">
        <v>76</v>
      </c>
      <c r="T18" s="30">
        <v>4.17</v>
      </c>
      <c r="U18" s="32">
        <v>49453</v>
      </c>
      <c r="V18" s="31">
        <v>3.7199999999999997E-2</v>
      </c>
      <c r="W18" s="27">
        <v>3.6900000000000002E-2</v>
      </c>
      <c r="X18" s="25" t="s">
        <v>191</v>
      </c>
      <c r="Y18" s="25"/>
      <c r="Z18" s="25" t="s">
        <v>1779</v>
      </c>
      <c r="AA18" s="25" t="s">
        <v>1780</v>
      </c>
      <c r="AB18" s="32">
        <v>45747</v>
      </c>
      <c r="AC18" s="32">
        <v>45747</v>
      </c>
      <c r="AD18" s="26">
        <v>19863495.489999998</v>
      </c>
      <c r="AE18" s="26">
        <v>1</v>
      </c>
      <c r="AF18" s="26">
        <v>100.46</v>
      </c>
      <c r="AG18" s="26">
        <v>19954.867569999999</v>
      </c>
      <c r="AH18" s="11"/>
      <c r="AI18" s="11"/>
      <c r="AJ18" s="25" t="s">
        <v>24</v>
      </c>
      <c r="AK18" s="27">
        <v>0.31730478195099998</v>
      </c>
      <c r="AL18" s="27">
        <f t="shared" si="0"/>
        <v>6.9942714838517432E-3</v>
      </c>
    </row>
    <row r="19" spans="1:38">
      <c r="A19" s="21">
        <v>13908</v>
      </c>
      <c r="B19" s="21">
        <v>13908</v>
      </c>
      <c r="C19" s="25" t="s">
        <v>1825</v>
      </c>
      <c r="D19" s="25" t="s">
        <v>1826</v>
      </c>
      <c r="E19" s="25" t="s">
        <v>182</v>
      </c>
      <c r="F19" s="25" t="s">
        <v>1842</v>
      </c>
      <c r="G19" s="25" t="s">
        <v>1843</v>
      </c>
      <c r="H19" s="25" t="s">
        <v>185</v>
      </c>
      <c r="I19" s="25" t="s">
        <v>200</v>
      </c>
      <c r="J19" s="25" t="s">
        <v>72</v>
      </c>
      <c r="K19" s="25" t="s">
        <v>72</v>
      </c>
      <c r="L19" s="25" t="s">
        <v>1787</v>
      </c>
      <c r="M19" s="25" t="s">
        <v>351</v>
      </c>
      <c r="N19" s="25" t="s">
        <v>73</v>
      </c>
      <c r="O19" s="32">
        <v>45657</v>
      </c>
      <c r="P19" s="25" t="s">
        <v>328</v>
      </c>
      <c r="Q19" s="25" t="s">
        <v>328</v>
      </c>
      <c r="R19" s="25" t="s">
        <v>190</v>
      </c>
      <c r="S19" s="25" t="s">
        <v>76</v>
      </c>
      <c r="T19" s="30">
        <v>2.3199999999999998</v>
      </c>
      <c r="U19" s="32">
        <v>46754</v>
      </c>
      <c r="V19" s="31">
        <v>6.9099999999999995E-2</v>
      </c>
      <c r="W19" s="27">
        <v>1.0328E-2</v>
      </c>
      <c r="X19" s="25" t="s">
        <v>191</v>
      </c>
      <c r="Y19" s="25"/>
      <c r="Z19" s="25" t="s">
        <v>1779</v>
      </c>
      <c r="AA19" s="25" t="s">
        <v>1780</v>
      </c>
      <c r="AB19" s="32">
        <v>45747</v>
      </c>
      <c r="AC19" s="32">
        <v>45747</v>
      </c>
      <c r="AD19" s="26">
        <v>4997771.57</v>
      </c>
      <c r="AE19" s="26">
        <v>1</v>
      </c>
      <c r="AF19" s="26">
        <v>101.97</v>
      </c>
      <c r="AG19" s="26">
        <v>5096.2276700000002</v>
      </c>
      <c r="AH19" s="11"/>
      <c r="AI19" s="11"/>
      <c r="AJ19" s="25" t="s">
        <v>24</v>
      </c>
      <c r="AK19" s="27">
        <v>8.1035737467000005E-2</v>
      </c>
      <c r="AL19" s="27">
        <f t="shared" si="0"/>
        <v>1.7862508855275364E-3</v>
      </c>
    </row>
    <row r="20" spans="1:38">
      <c r="A20" s="21">
        <v>13908</v>
      </c>
      <c r="B20" s="21">
        <v>13908</v>
      </c>
      <c r="C20" s="25" t="s">
        <v>1844</v>
      </c>
      <c r="D20" s="25" t="s">
        <v>1845</v>
      </c>
      <c r="E20" s="25" t="s">
        <v>182</v>
      </c>
      <c r="F20" s="25" t="s">
        <v>1846</v>
      </c>
      <c r="G20" s="25" t="s">
        <v>1847</v>
      </c>
      <c r="H20" s="25" t="s">
        <v>185</v>
      </c>
      <c r="I20" s="25" t="s">
        <v>186</v>
      </c>
      <c r="J20" s="25" t="s">
        <v>72</v>
      </c>
      <c r="K20" s="25" t="s">
        <v>72</v>
      </c>
      <c r="L20" s="25" t="s">
        <v>1787</v>
      </c>
      <c r="M20" s="25" t="s">
        <v>351</v>
      </c>
      <c r="N20" s="25" t="s">
        <v>73</v>
      </c>
      <c r="O20" s="32">
        <v>45657</v>
      </c>
      <c r="P20" s="25" t="s">
        <v>231</v>
      </c>
      <c r="Q20" s="25" t="s">
        <v>232</v>
      </c>
      <c r="R20" s="25" t="s">
        <v>190</v>
      </c>
      <c r="S20" s="25" t="s">
        <v>76</v>
      </c>
      <c r="T20" s="30">
        <v>10.55</v>
      </c>
      <c r="U20" s="32">
        <v>56300</v>
      </c>
      <c r="V20" s="31">
        <v>4.9099999999999998E-2</v>
      </c>
      <c r="W20" s="27">
        <v>0.05</v>
      </c>
      <c r="X20" s="25" t="s">
        <v>191</v>
      </c>
      <c r="Y20" s="25"/>
      <c r="Z20" s="25" t="s">
        <v>1779</v>
      </c>
      <c r="AA20" s="25" t="s">
        <v>1780</v>
      </c>
      <c r="AB20" s="32">
        <v>45747</v>
      </c>
      <c r="AC20" s="32">
        <v>45747</v>
      </c>
      <c r="AD20" s="26">
        <v>6917103.9000000004</v>
      </c>
      <c r="AE20" s="26">
        <v>1</v>
      </c>
      <c r="AF20" s="26">
        <v>102.51</v>
      </c>
      <c r="AG20" s="26">
        <v>7090.7232100000001</v>
      </c>
      <c r="AH20" s="11"/>
      <c r="AI20" s="11"/>
      <c r="AJ20" s="25" t="s">
        <v>24</v>
      </c>
      <c r="AK20" s="27">
        <v>0.1127504542</v>
      </c>
      <c r="AL20" s="27">
        <f t="shared" si="0"/>
        <v>2.4853306078637485E-3</v>
      </c>
    </row>
    <row r="21" spans="1:38">
      <c r="A21" s="21">
        <v>13908</v>
      </c>
      <c r="B21" s="21">
        <v>13908</v>
      </c>
      <c r="C21" s="25" t="s">
        <v>1848</v>
      </c>
      <c r="D21" s="25" t="s">
        <v>1849</v>
      </c>
      <c r="E21" s="25" t="s">
        <v>182</v>
      </c>
      <c r="F21" s="25" t="s">
        <v>1850</v>
      </c>
      <c r="G21" s="25" t="s">
        <v>1851</v>
      </c>
      <c r="H21" s="25" t="s">
        <v>185</v>
      </c>
      <c r="I21" s="25" t="s">
        <v>186</v>
      </c>
      <c r="J21" s="25" t="s">
        <v>72</v>
      </c>
      <c r="K21" s="25" t="s">
        <v>72</v>
      </c>
      <c r="L21" s="25" t="s">
        <v>1787</v>
      </c>
      <c r="M21" s="25" t="s">
        <v>327</v>
      </c>
      <c r="N21" s="25" t="s">
        <v>73</v>
      </c>
      <c r="O21" s="32">
        <v>45659</v>
      </c>
      <c r="P21" s="25" t="s">
        <v>288</v>
      </c>
      <c r="Q21" s="25" t="s">
        <v>232</v>
      </c>
      <c r="R21" s="25" t="s">
        <v>190</v>
      </c>
      <c r="S21" s="25" t="s">
        <v>76</v>
      </c>
      <c r="T21" s="30">
        <v>8.0399999999999991</v>
      </c>
      <c r="U21" s="32">
        <v>52596</v>
      </c>
      <c r="V21" s="31">
        <v>4.1399999999999999E-2</v>
      </c>
      <c r="W21" s="27">
        <v>3.9E-2</v>
      </c>
      <c r="X21" s="25" t="s">
        <v>191</v>
      </c>
      <c r="Y21" s="25"/>
      <c r="Z21" s="25" t="s">
        <v>1779</v>
      </c>
      <c r="AA21" s="25" t="s">
        <v>1780</v>
      </c>
      <c r="AB21" s="32">
        <v>45747</v>
      </c>
      <c r="AC21" s="32">
        <v>45747</v>
      </c>
      <c r="AD21" s="26">
        <v>3250000</v>
      </c>
      <c r="AE21" s="26">
        <v>1</v>
      </c>
      <c r="AF21" s="26">
        <v>99.67</v>
      </c>
      <c r="AG21" s="26">
        <v>3239.2750000000001</v>
      </c>
      <c r="AH21" s="11"/>
      <c r="AI21" s="11"/>
      <c r="AJ21" s="25" t="s">
        <v>24</v>
      </c>
      <c r="AK21" s="27">
        <v>5.1508106678000001E-2</v>
      </c>
      <c r="AL21" s="27">
        <f t="shared" si="0"/>
        <v>1.1353805622301035E-3</v>
      </c>
    </row>
    <row r="22" spans="1:38">
      <c r="A22" s="21">
        <v>13908</v>
      </c>
      <c r="B22" s="21">
        <v>13908</v>
      </c>
      <c r="C22" s="25" t="s">
        <v>1852</v>
      </c>
      <c r="D22" s="25" t="s">
        <v>1853</v>
      </c>
      <c r="E22" s="25" t="s">
        <v>182</v>
      </c>
      <c r="F22" s="25" t="s">
        <v>1854</v>
      </c>
      <c r="G22" s="25" t="s">
        <v>1855</v>
      </c>
      <c r="H22" s="25" t="s">
        <v>185</v>
      </c>
      <c r="I22" s="25" t="s">
        <v>200</v>
      </c>
      <c r="J22" s="25" t="s">
        <v>72</v>
      </c>
      <c r="K22" s="25" t="s">
        <v>72</v>
      </c>
      <c r="L22" s="25" t="s">
        <v>1787</v>
      </c>
      <c r="M22" s="25" t="s">
        <v>389</v>
      </c>
      <c r="N22" s="25" t="s">
        <v>73</v>
      </c>
      <c r="O22" s="32">
        <v>45657</v>
      </c>
      <c r="P22" s="25" t="s">
        <v>263</v>
      </c>
      <c r="Q22" s="25" t="s">
        <v>232</v>
      </c>
      <c r="R22" s="25" t="s">
        <v>190</v>
      </c>
      <c r="S22" s="25" t="s">
        <v>76</v>
      </c>
      <c r="T22" s="30">
        <v>1.83</v>
      </c>
      <c r="U22" s="32">
        <v>46798</v>
      </c>
      <c r="V22" s="31">
        <v>5.0799999999999998E-2</v>
      </c>
      <c r="W22" s="27">
        <v>2.1000000000000001E-2</v>
      </c>
      <c r="X22" s="25" t="s">
        <v>191</v>
      </c>
      <c r="Y22" s="25"/>
      <c r="Z22" s="25" t="s">
        <v>1779</v>
      </c>
      <c r="AA22" s="25" t="s">
        <v>1780</v>
      </c>
      <c r="AB22" s="32">
        <v>45747</v>
      </c>
      <c r="AC22" s="32">
        <v>45747</v>
      </c>
      <c r="AD22" s="26">
        <v>668987.99</v>
      </c>
      <c r="AE22" s="26">
        <v>1</v>
      </c>
      <c r="AF22" s="26">
        <v>95.05</v>
      </c>
      <c r="AG22" s="26">
        <v>635.87307999999996</v>
      </c>
      <c r="AH22" s="11"/>
      <c r="AI22" s="11"/>
      <c r="AJ22" s="25" t="s">
        <v>24</v>
      </c>
      <c r="AK22" s="27">
        <v>1.0111095364999999E-2</v>
      </c>
      <c r="AL22" s="27">
        <f t="shared" si="0"/>
        <v>2.2287639520491081E-4</v>
      </c>
    </row>
    <row r="23" spans="1:38">
      <c r="A23" s="21">
        <v>13908</v>
      </c>
      <c r="B23" s="21">
        <v>13908</v>
      </c>
      <c r="C23" s="25" t="s">
        <v>1856</v>
      </c>
      <c r="D23" s="25" t="s">
        <v>1857</v>
      </c>
      <c r="E23" s="25" t="s">
        <v>182</v>
      </c>
      <c r="F23" s="25" t="s">
        <v>1858</v>
      </c>
      <c r="G23" s="25" t="s">
        <v>1859</v>
      </c>
      <c r="H23" s="25" t="s">
        <v>185</v>
      </c>
      <c r="I23" s="25" t="s">
        <v>200</v>
      </c>
      <c r="J23" s="25" t="s">
        <v>72</v>
      </c>
      <c r="K23" s="25" t="s">
        <v>72</v>
      </c>
      <c r="L23" s="25" t="s">
        <v>1787</v>
      </c>
      <c r="M23" s="25" t="s">
        <v>389</v>
      </c>
      <c r="N23" s="25" t="s">
        <v>73</v>
      </c>
      <c r="O23" s="32">
        <v>45657</v>
      </c>
      <c r="P23" s="25" t="s">
        <v>288</v>
      </c>
      <c r="Q23" s="25" t="s">
        <v>232</v>
      </c>
      <c r="R23" s="25" t="s">
        <v>190</v>
      </c>
      <c r="S23" s="25" t="s">
        <v>76</v>
      </c>
      <c r="T23" s="30">
        <v>1.8</v>
      </c>
      <c r="U23" s="32">
        <v>46568</v>
      </c>
      <c r="V23" s="31">
        <v>6.0299999999999999E-2</v>
      </c>
      <c r="W23" s="27">
        <v>4.4699999999999997E-2</v>
      </c>
      <c r="X23" s="25" t="s">
        <v>191</v>
      </c>
      <c r="Y23" s="25"/>
      <c r="Z23" s="25" t="s">
        <v>1779</v>
      </c>
      <c r="AA23" s="25" t="s">
        <v>1780</v>
      </c>
      <c r="AB23" s="32">
        <v>45747</v>
      </c>
      <c r="AC23" s="32">
        <v>45747</v>
      </c>
      <c r="AD23" s="26">
        <v>4025000.24</v>
      </c>
      <c r="AE23" s="26">
        <v>1</v>
      </c>
      <c r="AF23" s="26">
        <v>99.15</v>
      </c>
      <c r="AG23" s="26">
        <v>3990.7877400000002</v>
      </c>
      <c r="AH23" s="11"/>
      <c r="AI23" s="11"/>
      <c r="AJ23" s="25" t="s">
        <v>24</v>
      </c>
      <c r="AK23" s="27">
        <v>6.3458002375000003E-2</v>
      </c>
      <c r="AL23" s="27">
        <f t="shared" si="0"/>
        <v>1.398789182141746E-3</v>
      </c>
    </row>
    <row r="24" spans="1:38">
      <c r="A24" s="63" t="s">
        <v>1860</v>
      </c>
      <c r="B24" s="62"/>
      <c r="C24" s="62"/>
      <c r="D24" s="62"/>
      <c r="E24" s="62"/>
      <c r="F24" s="65" t="s">
        <v>87</v>
      </c>
      <c r="G24" s="62"/>
      <c r="H24" s="62"/>
      <c r="I24" s="62"/>
      <c r="J24" s="62"/>
      <c r="K24" s="66" t="s">
        <v>88</v>
      </c>
      <c r="L24" s="62"/>
      <c r="M24" s="62"/>
      <c r="N24" s="62"/>
      <c r="O24" s="67">
        <v>18</v>
      </c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</row>
    <row r="25" spans="1:38" ht="12.7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</sheetData>
  <autoFilter ref="A1:AL25" xr:uid="{00000000-0001-0000-1100-000000000000}"/>
  <mergeCells count="5">
    <mergeCell ref="A24:E25"/>
    <mergeCell ref="F24:J25"/>
    <mergeCell ref="K24:N25"/>
    <mergeCell ref="O24:Z25"/>
    <mergeCell ref="AA24:AL2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2"/>
  <sheetViews>
    <sheetView rightToLeft="1" workbookViewId="0">
      <selection activeCell="C9" sqref="C9"/>
    </sheetView>
  </sheetViews>
  <sheetFormatPr defaultRowHeight="12.75" customHeight="1"/>
  <cols>
    <col min="1" max="1" width="39" bestFit="1" customWidth="1"/>
    <col min="2" max="2" width="13.7109375" bestFit="1" customWidth="1"/>
    <col min="3" max="3" width="20.140625" bestFit="1" customWidth="1"/>
    <col min="4" max="4" width="13.7109375" bestFit="1" customWidth="1"/>
    <col min="5" max="5" width="25.140625" bestFit="1" customWidth="1"/>
    <col min="6" max="6" width="13.7109375" bestFit="1" customWidth="1"/>
    <col min="7" max="7" width="15" bestFit="1" customWidth="1"/>
    <col min="8" max="8" width="18.85546875" bestFit="1" customWidth="1"/>
    <col min="9" max="9" width="15" bestFit="1" customWidth="1"/>
    <col min="10" max="10" width="13.7109375" bestFit="1" customWidth="1"/>
    <col min="11" max="11" width="26.42578125" bestFit="1" customWidth="1"/>
    <col min="12" max="12" width="17.5703125" bestFit="1" customWidth="1"/>
    <col min="13" max="13" width="35.28515625" bestFit="1" customWidth="1"/>
    <col min="14" max="14" width="20.140625" bestFit="1" customWidth="1"/>
    <col min="15" max="16" width="15" bestFit="1" customWidth="1"/>
    <col min="17" max="17" width="17.5703125" bestFit="1" customWidth="1"/>
    <col min="18" max="18" width="25.140625" bestFit="1" customWidth="1"/>
    <col min="19" max="19" width="20.140625" bestFit="1" customWidth="1"/>
    <col min="20" max="20" width="40.28515625" bestFit="1" customWidth="1"/>
    <col min="21" max="21" width="18.85546875" bestFit="1" customWidth="1"/>
    <col min="22" max="22" width="12.42578125" bestFit="1" customWidth="1"/>
    <col min="23" max="23" width="16.28515625" bestFit="1" customWidth="1"/>
    <col min="24" max="24" width="22.5703125" bestFit="1" customWidth="1"/>
    <col min="25" max="25" width="27.7109375" bestFit="1" customWidth="1"/>
    <col min="26" max="26" width="26.42578125" bestFit="1" customWidth="1"/>
  </cols>
  <sheetData>
    <row r="1" spans="1:26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1716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179</v>
      </c>
      <c r="M1" s="20" t="s">
        <v>172</v>
      </c>
      <c r="N1" s="20" t="s">
        <v>59</v>
      </c>
      <c r="O1" s="20" t="s">
        <v>1760</v>
      </c>
      <c r="P1" s="20" t="s">
        <v>62</v>
      </c>
      <c r="Q1" s="20" t="s">
        <v>1769</v>
      </c>
      <c r="R1" s="20" t="s">
        <v>1770</v>
      </c>
      <c r="S1" s="20" t="s">
        <v>1772</v>
      </c>
      <c r="T1" s="20" t="s">
        <v>1783</v>
      </c>
      <c r="U1" s="20" t="s">
        <v>99</v>
      </c>
      <c r="V1" s="20" t="s">
        <v>64</v>
      </c>
      <c r="W1" s="20" t="s">
        <v>100</v>
      </c>
      <c r="X1" s="20" t="s">
        <v>66</v>
      </c>
      <c r="Y1" s="20" t="s">
        <v>67</v>
      </c>
      <c r="Z1" s="20" t="s">
        <v>22</v>
      </c>
    </row>
    <row r="2" spans="1:26">
      <c r="A2" s="21">
        <v>13908</v>
      </c>
      <c r="B2" s="21">
        <v>13908</v>
      </c>
      <c r="C2" s="25" t="s">
        <v>1861</v>
      </c>
      <c r="D2" s="25" t="s">
        <v>1862</v>
      </c>
      <c r="E2" s="25" t="s">
        <v>182</v>
      </c>
      <c r="F2" s="25" t="s">
        <v>1863</v>
      </c>
      <c r="G2" s="25" t="s">
        <v>1864</v>
      </c>
      <c r="H2" s="25" t="s">
        <v>1776</v>
      </c>
      <c r="I2" s="25" t="s">
        <v>1865</v>
      </c>
      <c r="J2" s="25" t="s">
        <v>72</v>
      </c>
      <c r="K2" s="25" t="s">
        <v>72</v>
      </c>
      <c r="L2" s="25" t="s">
        <v>1787</v>
      </c>
      <c r="M2" s="25" t="s">
        <v>1574</v>
      </c>
      <c r="N2" s="25" t="s">
        <v>73</v>
      </c>
      <c r="O2" s="32">
        <v>45657</v>
      </c>
      <c r="P2" s="25" t="s">
        <v>76</v>
      </c>
      <c r="Q2" s="25" t="s">
        <v>1866</v>
      </c>
      <c r="R2" s="25" t="s">
        <v>1780</v>
      </c>
      <c r="S2" s="33">
        <v>45747</v>
      </c>
      <c r="T2" s="32">
        <v>45397</v>
      </c>
      <c r="U2" s="26">
        <v>280000</v>
      </c>
      <c r="V2" s="26">
        <v>1</v>
      </c>
      <c r="W2" s="26">
        <v>177.60769999999999</v>
      </c>
      <c r="X2" s="26">
        <v>497.30155999999999</v>
      </c>
      <c r="Y2" s="27">
        <v>3.8176521174E-2</v>
      </c>
      <c r="Z2" s="27">
        <f t="shared" ref="Z2:Z10" si="0">+X2/sum</f>
        <v>1.7430644968108837E-4</v>
      </c>
    </row>
    <row r="3" spans="1:26">
      <c r="A3" s="21">
        <v>13908</v>
      </c>
      <c r="B3" s="21">
        <v>13908</v>
      </c>
      <c r="C3" s="25" t="s">
        <v>1867</v>
      </c>
      <c r="D3" s="25" t="s">
        <v>1868</v>
      </c>
      <c r="E3" s="25" t="s">
        <v>182</v>
      </c>
      <c r="F3" s="25" t="s">
        <v>1867</v>
      </c>
      <c r="G3" s="25" t="s">
        <v>1869</v>
      </c>
      <c r="H3" s="25" t="s">
        <v>1776</v>
      </c>
      <c r="I3" s="25" t="s">
        <v>1865</v>
      </c>
      <c r="J3" s="25" t="s">
        <v>155</v>
      </c>
      <c r="K3" s="25" t="s">
        <v>1075</v>
      </c>
      <c r="L3" s="25" t="s">
        <v>1787</v>
      </c>
      <c r="M3" s="25" t="s">
        <v>1272</v>
      </c>
      <c r="N3" s="25" t="s">
        <v>73</v>
      </c>
      <c r="O3" s="32">
        <v>45657</v>
      </c>
      <c r="P3" s="25" t="s">
        <v>78</v>
      </c>
      <c r="Q3" s="25" t="s">
        <v>1866</v>
      </c>
      <c r="R3" s="25" t="s">
        <v>1780</v>
      </c>
      <c r="S3" s="33">
        <v>45747</v>
      </c>
      <c r="T3" s="32">
        <v>45392</v>
      </c>
      <c r="U3" s="26">
        <v>617</v>
      </c>
      <c r="V3" s="26">
        <v>3.718</v>
      </c>
      <c r="W3" s="26">
        <v>11218</v>
      </c>
      <c r="X3" s="26">
        <v>257.34159</v>
      </c>
      <c r="Y3" s="27">
        <v>1.9755431010000001E-2</v>
      </c>
      <c r="Z3" s="27">
        <f t="shared" si="0"/>
        <v>9.0199393117098344E-5</v>
      </c>
    </row>
    <row r="4" spans="1:26">
      <c r="A4" s="21">
        <v>13908</v>
      </c>
      <c r="B4" s="21">
        <v>13908</v>
      </c>
      <c r="C4" s="25" t="s">
        <v>1870</v>
      </c>
      <c r="D4" s="25" t="s">
        <v>1871</v>
      </c>
      <c r="E4" s="25" t="s">
        <v>1872</v>
      </c>
      <c r="F4" s="25" t="s">
        <v>1873</v>
      </c>
      <c r="G4" s="25" t="s">
        <v>1874</v>
      </c>
      <c r="H4" s="25" t="s">
        <v>1776</v>
      </c>
      <c r="I4" s="25" t="s">
        <v>1865</v>
      </c>
      <c r="J4" s="25" t="s">
        <v>155</v>
      </c>
      <c r="K4" s="25" t="s">
        <v>333</v>
      </c>
      <c r="L4" s="25" t="s">
        <v>1787</v>
      </c>
      <c r="M4" s="25" t="s">
        <v>1125</v>
      </c>
      <c r="N4" s="25" t="s">
        <v>73</v>
      </c>
      <c r="O4" s="32">
        <v>45699</v>
      </c>
      <c r="P4" s="25" t="s">
        <v>78</v>
      </c>
      <c r="Q4" s="25" t="s">
        <v>1875</v>
      </c>
      <c r="R4" s="25" t="s">
        <v>1780</v>
      </c>
      <c r="S4" s="33">
        <v>45747</v>
      </c>
      <c r="T4" s="32">
        <v>45747</v>
      </c>
      <c r="U4" s="26">
        <v>66260.84</v>
      </c>
      <c r="V4" s="26">
        <v>3.718</v>
      </c>
      <c r="W4" s="26">
        <v>830.05280000000005</v>
      </c>
      <c r="X4" s="26">
        <v>2044.89984</v>
      </c>
      <c r="Y4" s="27">
        <v>0.15698153458799999</v>
      </c>
      <c r="Z4" s="27">
        <f t="shared" si="0"/>
        <v>7.1674665783036287E-4</v>
      </c>
    </row>
    <row r="5" spans="1:26">
      <c r="A5" s="21">
        <v>13908</v>
      </c>
      <c r="B5" s="21">
        <v>13908</v>
      </c>
      <c r="C5" s="25" t="s">
        <v>1876</v>
      </c>
      <c r="D5" s="25" t="s">
        <v>1877</v>
      </c>
      <c r="E5" s="25" t="s">
        <v>1878</v>
      </c>
      <c r="F5" s="25" t="s">
        <v>1879</v>
      </c>
      <c r="G5" s="25" t="s">
        <v>1880</v>
      </c>
      <c r="H5" s="25" t="s">
        <v>1776</v>
      </c>
      <c r="I5" s="25" t="s">
        <v>1865</v>
      </c>
      <c r="J5" s="25" t="s">
        <v>155</v>
      </c>
      <c r="K5" s="25" t="s">
        <v>333</v>
      </c>
      <c r="L5" s="25" t="s">
        <v>1787</v>
      </c>
      <c r="M5" s="25" t="s">
        <v>1881</v>
      </c>
      <c r="N5" s="25" t="s">
        <v>73</v>
      </c>
      <c r="O5" s="32">
        <v>45657</v>
      </c>
      <c r="P5" s="25" t="s">
        <v>78</v>
      </c>
      <c r="Q5" s="25" t="s">
        <v>1875</v>
      </c>
      <c r="R5" s="25" t="s">
        <v>1780</v>
      </c>
      <c r="S5" s="33">
        <v>45747</v>
      </c>
      <c r="T5" s="32">
        <v>44923</v>
      </c>
      <c r="U5" s="26">
        <v>70928.240000000005</v>
      </c>
      <c r="V5" s="26">
        <v>3.718</v>
      </c>
      <c r="W5" s="26">
        <v>122</v>
      </c>
      <c r="X5" s="26">
        <v>321.72766000000001</v>
      </c>
      <c r="Y5" s="27">
        <v>2.4698178756E-2</v>
      </c>
      <c r="Z5" s="27">
        <f t="shared" si="0"/>
        <v>1.1276700233718211E-4</v>
      </c>
    </row>
    <row r="6" spans="1:26">
      <c r="A6" s="21">
        <v>13908</v>
      </c>
      <c r="B6" s="21">
        <v>13908</v>
      </c>
      <c r="C6" s="25" t="s">
        <v>1876</v>
      </c>
      <c r="D6" s="25" t="s">
        <v>1877</v>
      </c>
      <c r="E6" s="25" t="s">
        <v>1878</v>
      </c>
      <c r="F6" s="25" t="s">
        <v>1879</v>
      </c>
      <c r="G6" s="25" t="s">
        <v>1882</v>
      </c>
      <c r="H6" s="25" t="s">
        <v>1776</v>
      </c>
      <c r="I6" s="25" t="s">
        <v>1865</v>
      </c>
      <c r="J6" s="25" t="s">
        <v>155</v>
      </c>
      <c r="K6" s="25" t="s">
        <v>333</v>
      </c>
      <c r="L6" s="25" t="s">
        <v>1787</v>
      </c>
      <c r="M6" s="25" t="s">
        <v>1883</v>
      </c>
      <c r="N6" s="25" t="s">
        <v>73</v>
      </c>
      <c r="O6" s="32">
        <v>45657</v>
      </c>
      <c r="P6" s="25" t="s">
        <v>78</v>
      </c>
      <c r="Q6" s="25" t="s">
        <v>1875</v>
      </c>
      <c r="R6" s="25" t="s">
        <v>1780</v>
      </c>
      <c r="S6" s="33">
        <v>45747</v>
      </c>
      <c r="T6" s="32">
        <v>45100</v>
      </c>
      <c r="U6" s="26">
        <v>24318.29</v>
      </c>
      <c r="V6" s="26">
        <v>3.718</v>
      </c>
      <c r="W6" s="26">
        <v>122</v>
      </c>
      <c r="X6" s="26">
        <v>110.30679000000001</v>
      </c>
      <c r="Y6" s="27">
        <v>8.4679595690000005E-3</v>
      </c>
      <c r="Z6" s="27">
        <f t="shared" si="0"/>
        <v>3.8663029612489821E-5</v>
      </c>
    </row>
    <row r="7" spans="1:26">
      <c r="A7" s="21">
        <v>13908</v>
      </c>
      <c r="B7" s="21">
        <v>13908</v>
      </c>
      <c r="C7" s="25" t="s">
        <v>1884</v>
      </c>
      <c r="D7" s="25" t="s">
        <v>1885</v>
      </c>
      <c r="E7" s="25" t="s">
        <v>182</v>
      </c>
      <c r="F7" s="25" t="s">
        <v>1886</v>
      </c>
      <c r="G7" s="25" t="s">
        <v>1887</v>
      </c>
      <c r="H7" s="25" t="s">
        <v>1776</v>
      </c>
      <c r="I7" s="25" t="s">
        <v>1865</v>
      </c>
      <c r="J7" s="25" t="s">
        <v>155</v>
      </c>
      <c r="K7" s="25" t="s">
        <v>333</v>
      </c>
      <c r="L7" s="25" t="s">
        <v>1787</v>
      </c>
      <c r="M7" s="25" t="s">
        <v>1125</v>
      </c>
      <c r="N7" s="25" t="s">
        <v>73</v>
      </c>
      <c r="O7" s="32">
        <v>45657</v>
      </c>
      <c r="P7" s="25" t="s">
        <v>78</v>
      </c>
      <c r="Q7" s="25" t="s">
        <v>1875</v>
      </c>
      <c r="R7" s="25" t="s">
        <v>1780</v>
      </c>
      <c r="S7" s="33">
        <v>45747</v>
      </c>
      <c r="T7" s="32">
        <v>45434</v>
      </c>
      <c r="U7" s="26">
        <v>84186</v>
      </c>
      <c r="V7" s="26">
        <v>3.718</v>
      </c>
      <c r="W7" s="26">
        <v>671.13</v>
      </c>
      <c r="X7" s="26">
        <v>2100.6607100000001</v>
      </c>
      <c r="Y7" s="27">
        <v>0.161262148617</v>
      </c>
      <c r="Z7" s="27">
        <f t="shared" si="0"/>
        <v>7.3629109537612228E-4</v>
      </c>
    </row>
    <row r="8" spans="1:26">
      <c r="A8" s="21">
        <v>13908</v>
      </c>
      <c r="B8" s="21">
        <v>13908</v>
      </c>
      <c r="C8" s="25" t="s">
        <v>1888</v>
      </c>
      <c r="D8" s="25" t="s">
        <v>1889</v>
      </c>
      <c r="E8" s="25" t="s">
        <v>297</v>
      </c>
      <c r="F8" s="25" t="s">
        <v>1890</v>
      </c>
      <c r="G8" s="25" t="s">
        <v>1891</v>
      </c>
      <c r="H8" s="25" t="s">
        <v>1776</v>
      </c>
      <c r="I8" s="25" t="s">
        <v>1865</v>
      </c>
      <c r="J8" s="25" t="s">
        <v>155</v>
      </c>
      <c r="K8" s="25" t="s">
        <v>333</v>
      </c>
      <c r="L8" s="25" t="s">
        <v>1787</v>
      </c>
      <c r="M8" s="25" t="s">
        <v>1892</v>
      </c>
      <c r="N8" s="25" t="s">
        <v>73</v>
      </c>
      <c r="O8" s="32">
        <v>45657</v>
      </c>
      <c r="P8" s="25" t="s">
        <v>78</v>
      </c>
      <c r="Q8" s="25" t="s">
        <v>1875</v>
      </c>
      <c r="R8" s="25" t="s">
        <v>1780</v>
      </c>
      <c r="S8" s="33">
        <v>45747</v>
      </c>
      <c r="T8" s="32">
        <v>45489</v>
      </c>
      <c r="U8" s="26">
        <v>900000</v>
      </c>
      <c r="V8" s="26">
        <v>3.718</v>
      </c>
      <c r="W8" s="26">
        <v>100</v>
      </c>
      <c r="X8" s="26">
        <v>3346.2</v>
      </c>
      <c r="Y8" s="27">
        <v>0.25687889488100002</v>
      </c>
      <c r="Z8" s="27">
        <f t="shared" si="0"/>
        <v>1.1728582591272344E-3</v>
      </c>
    </row>
    <row r="9" spans="1:26">
      <c r="A9" s="21">
        <v>13908</v>
      </c>
      <c r="B9" s="21">
        <v>13908</v>
      </c>
      <c r="C9" s="25" t="s">
        <v>1867</v>
      </c>
      <c r="D9" s="25" t="s">
        <v>1893</v>
      </c>
      <c r="E9" s="25" t="s">
        <v>169</v>
      </c>
      <c r="F9" s="25" t="s">
        <v>1894</v>
      </c>
      <c r="G9" s="25" t="s">
        <v>1895</v>
      </c>
      <c r="H9" s="25" t="s">
        <v>1776</v>
      </c>
      <c r="I9" s="25" t="s">
        <v>1865</v>
      </c>
      <c r="J9" s="25" t="s">
        <v>155</v>
      </c>
      <c r="K9" s="25" t="s">
        <v>333</v>
      </c>
      <c r="L9" s="25" t="s">
        <v>1787</v>
      </c>
      <c r="M9" s="25" t="s">
        <v>1125</v>
      </c>
      <c r="N9" s="25" t="s">
        <v>73</v>
      </c>
      <c r="O9" s="32">
        <v>45657</v>
      </c>
      <c r="P9" s="25" t="s">
        <v>78</v>
      </c>
      <c r="Q9" s="25" t="s">
        <v>1875</v>
      </c>
      <c r="R9" s="25" t="s">
        <v>1780</v>
      </c>
      <c r="S9" s="33">
        <v>45747</v>
      </c>
      <c r="T9" s="32">
        <v>45747</v>
      </c>
      <c r="U9" s="26">
        <v>650000</v>
      </c>
      <c r="V9" s="26">
        <v>3.718</v>
      </c>
      <c r="W9" s="26">
        <v>100</v>
      </c>
      <c r="X9" s="26">
        <v>2416.6999999999998</v>
      </c>
      <c r="Y9" s="27">
        <v>0.18552364630199999</v>
      </c>
      <c r="Z9" s="27">
        <f t="shared" si="0"/>
        <v>8.4706429825855806E-4</v>
      </c>
    </row>
    <row r="10" spans="1:26">
      <c r="A10" s="21">
        <v>13908</v>
      </c>
      <c r="B10" s="21">
        <v>13908</v>
      </c>
      <c r="C10" s="25" t="s">
        <v>1896</v>
      </c>
      <c r="D10" s="25" t="s">
        <v>1897</v>
      </c>
      <c r="E10" s="25" t="s">
        <v>169</v>
      </c>
      <c r="F10" s="25" t="s">
        <v>1898</v>
      </c>
      <c r="G10" s="25" t="s">
        <v>1899</v>
      </c>
      <c r="H10" s="25" t="s">
        <v>1776</v>
      </c>
      <c r="I10" s="25" t="s">
        <v>1865</v>
      </c>
      <c r="J10" s="25" t="s">
        <v>155</v>
      </c>
      <c r="K10" s="25" t="s">
        <v>333</v>
      </c>
      <c r="L10" s="25" t="s">
        <v>1787</v>
      </c>
      <c r="M10" s="25" t="s">
        <v>1892</v>
      </c>
      <c r="N10" s="25" t="s">
        <v>73</v>
      </c>
      <c r="O10" s="32">
        <v>45657</v>
      </c>
      <c r="P10" s="25" t="s">
        <v>78</v>
      </c>
      <c r="Q10" s="25" t="s">
        <v>1875</v>
      </c>
      <c r="R10" s="25" t="s">
        <v>1780</v>
      </c>
      <c r="S10" s="33">
        <v>45747</v>
      </c>
      <c r="T10" s="32">
        <v>45747</v>
      </c>
      <c r="U10" s="26">
        <v>300000</v>
      </c>
      <c r="V10" s="26">
        <v>3.718</v>
      </c>
      <c r="W10" s="26">
        <v>173.14269999999999</v>
      </c>
      <c r="X10" s="26">
        <v>1931.23368</v>
      </c>
      <c r="Y10" s="27">
        <v>0.148255685098</v>
      </c>
      <c r="Z10" s="27">
        <f t="shared" si="0"/>
        <v>6.7690615381408236E-4</v>
      </c>
    </row>
    <row r="11" spans="1:26">
      <c r="A11" s="63" t="s">
        <v>1900</v>
      </c>
      <c r="B11" s="62"/>
      <c r="C11" s="62"/>
      <c r="D11" s="62"/>
      <c r="E11" s="65" t="s">
        <v>87</v>
      </c>
      <c r="F11" s="62"/>
      <c r="G11" s="62"/>
      <c r="H11" s="66" t="s">
        <v>88</v>
      </c>
      <c r="I11" s="62"/>
      <c r="J11" s="62"/>
      <c r="K11" s="67">
        <v>19</v>
      </c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 ht="12.75" customHeight="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</sheetData>
  <mergeCells count="5">
    <mergeCell ref="A11:D12"/>
    <mergeCell ref="E11:G12"/>
    <mergeCell ref="H11:J12"/>
    <mergeCell ref="K11:R12"/>
    <mergeCell ref="S11:Z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rightToLeft="1" tabSelected="1" workbookViewId="0">
      <selection activeCell="B31" sqref="B31"/>
    </sheetView>
  </sheetViews>
  <sheetFormatPr defaultRowHeight="12.75" customHeight="1"/>
  <cols>
    <col min="1" max="1" width="36.5703125" bestFit="1" customWidth="1"/>
    <col min="2" max="2" width="15" bestFit="1" customWidth="1"/>
    <col min="3" max="3" width="32.7109375" bestFit="1" customWidth="1"/>
    <col min="4" max="4" width="27.7109375" bestFit="1" customWidth="1"/>
    <col min="5" max="5" width="26.42578125" bestFit="1" customWidth="1"/>
  </cols>
  <sheetData>
    <row r="1" spans="1:5">
      <c r="A1" s="6"/>
      <c r="B1" s="6"/>
      <c r="C1" s="5" t="s">
        <v>18</v>
      </c>
      <c r="D1" s="6"/>
      <c r="E1" s="6"/>
    </row>
    <row r="2" spans="1:5">
      <c r="A2" s="10" t="s">
        <v>1</v>
      </c>
      <c r="B2" s="10" t="s">
        <v>19</v>
      </c>
      <c r="C2" s="10" t="s">
        <v>20</v>
      </c>
      <c r="D2" s="10" t="s">
        <v>21</v>
      </c>
      <c r="E2" s="10" t="s">
        <v>22</v>
      </c>
    </row>
    <row r="3" spans="1:5">
      <c r="A3" s="13" t="s">
        <v>23</v>
      </c>
      <c r="B3" s="14">
        <v>550914.05408000003</v>
      </c>
      <c r="C3" s="12" t="s">
        <v>1</v>
      </c>
      <c r="D3" s="12"/>
      <c r="E3" s="16">
        <f t="shared" ref="E3:E29" si="0">+B3/$B$30</f>
        <v>0.19309787173420473</v>
      </c>
    </row>
    <row r="4" spans="1:5">
      <c r="A4" s="13" t="s">
        <v>25</v>
      </c>
      <c r="B4" s="14">
        <v>658765.86473999999</v>
      </c>
      <c r="C4" s="12" t="s">
        <v>1</v>
      </c>
      <c r="D4" s="12"/>
      <c r="E4" s="16">
        <f t="shared" si="0"/>
        <v>0.23090041996635094</v>
      </c>
    </row>
    <row r="5" spans="1:5">
      <c r="A5" s="13" t="s">
        <v>26</v>
      </c>
      <c r="B5" s="14">
        <v>0</v>
      </c>
      <c r="C5" s="12" t="s">
        <v>1</v>
      </c>
      <c r="D5" s="11"/>
      <c r="E5" s="16">
        <f t="shared" si="0"/>
        <v>0</v>
      </c>
    </row>
    <row r="6" spans="1:5">
      <c r="A6" s="13" t="s">
        <v>27</v>
      </c>
      <c r="B6" s="14">
        <v>329905.77213</v>
      </c>
      <c r="C6" s="12" t="s">
        <v>1</v>
      </c>
      <c r="D6" s="12"/>
      <c r="E6" s="16">
        <f t="shared" si="0"/>
        <v>0.11563346768765102</v>
      </c>
    </row>
    <row r="7" spans="1:5">
      <c r="A7" s="13" t="s">
        <v>28</v>
      </c>
      <c r="B7" s="14">
        <v>401156.22946</v>
      </c>
      <c r="C7" s="12" t="s">
        <v>1</v>
      </c>
      <c r="D7" s="12"/>
      <c r="E7" s="16">
        <f t="shared" si="0"/>
        <v>0.14060707576430009</v>
      </c>
    </row>
    <row r="8" spans="1:5">
      <c r="A8" s="13" t="s">
        <v>29</v>
      </c>
      <c r="B8" s="14">
        <v>182177.51668999999</v>
      </c>
      <c r="C8" s="12" t="s">
        <v>1</v>
      </c>
      <c r="D8" s="12"/>
      <c r="E8" s="16">
        <f t="shared" si="0"/>
        <v>6.3854044909795016E-2</v>
      </c>
    </row>
    <row r="9" spans="1:5">
      <c r="A9" s="13" t="s">
        <v>30</v>
      </c>
      <c r="B9" s="14">
        <f>SUM('קרנות נאמנות'!T:T)</f>
        <v>590334.1587400001</v>
      </c>
      <c r="C9" s="12" t="s">
        <v>1</v>
      </c>
      <c r="D9" s="12"/>
      <c r="E9" s="16">
        <f t="shared" si="0"/>
        <v>0.20691479700051907</v>
      </c>
    </row>
    <row r="10" spans="1:5">
      <c r="A10" s="13" t="s">
        <v>31</v>
      </c>
      <c r="B10" s="14">
        <v>3036.3876799999998</v>
      </c>
      <c r="C10" s="12" t="s">
        <v>1</v>
      </c>
      <c r="D10" s="12"/>
      <c r="E10" s="16">
        <f t="shared" si="0"/>
        <v>1.0642676374395378E-3</v>
      </c>
    </row>
    <row r="11" spans="1:5">
      <c r="A11" s="13" t="s">
        <v>32</v>
      </c>
      <c r="B11" s="14">
        <v>0</v>
      </c>
      <c r="C11" s="12" t="s">
        <v>1</v>
      </c>
      <c r="D11" s="11"/>
      <c r="E11" s="16">
        <f t="shared" si="0"/>
        <v>0</v>
      </c>
    </row>
    <row r="12" spans="1:5">
      <c r="A12" s="13" t="s">
        <v>33</v>
      </c>
      <c r="B12" s="14">
        <v>-14290.35348</v>
      </c>
      <c r="C12" s="12" t="s">
        <v>1</v>
      </c>
      <c r="D12" s="12"/>
      <c r="E12" s="16">
        <f t="shared" si="0"/>
        <v>-5.0088336336338579E-3</v>
      </c>
    </row>
    <row r="13" spans="1:5">
      <c r="A13" s="13" t="s">
        <v>34</v>
      </c>
      <c r="B13" s="14">
        <v>7.1824700000000004</v>
      </c>
      <c r="C13" s="12" t="s">
        <v>1</v>
      </c>
      <c r="D13" s="12"/>
      <c r="E13" s="16">
        <f t="shared" si="0"/>
        <v>2.5174882733947726E-6</v>
      </c>
    </row>
    <row r="14" spans="1:5">
      <c r="A14" s="13" t="s">
        <v>35</v>
      </c>
      <c r="B14" s="14">
        <v>0</v>
      </c>
      <c r="C14" s="12" t="s">
        <v>1</v>
      </c>
      <c r="D14" s="11"/>
      <c r="E14" s="16">
        <f t="shared" si="0"/>
        <v>0</v>
      </c>
    </row>
    <row r="15" spans="1:5">
      <c r="A15" s="13" t="s">
        <v>36</v>
      </c>
      <c r="B15" s="14">
        <v>0</v>
      </c>
      <c r="C15" s="12" t="s">
        <v>1</v>
      </c>
      <c r="D15" s="11"/>
      <c r="E15" s="16">
        <f t="shared" si="0"/>
        <v>0</v>
      </c>
    </row>
    <row r="16" spans="1:5">
      <c r="A16" s="13" t="s">
        <v>50</v>
      </c>
      <c r="B16" s="14">
        <f>SUM('אפיק השקעה מובטח תשואה'!F:F)</f>
        <v>-91087.187000000005</v>
      </c>
      <c r="C16" s="12"/>
      <c r="D16" s="11"/>
      <c r="E16" s="16">
        <f t="shared" si="0"/>
        <v>-3.1926471691356421E-2</v>
      </c>
    </row>
    <row r="17" spans="1:7">
      <c r="A17" s="13" t="s">
        <v>37</v>
      </c>
      <c r="B17" s="14">
        <v>5104.9799999999996</v>
      </c>
      <c r="C17" s="12" t="s">
        <v>1</v>
      </c>
      <c r="D17" s="12"/>
      <c r="E17" s="16">
        <f t="shared" si="0"/>
        <v>1.7893186168427913E-3</v>
      </c>
    </row>
    <row r="18" spans="1:7">
      <c r="A18" s="13" t="s">
        <v>38</v>
      </c>
      <c r="B18" s="14">
        <v>62888.644310000003</v>
      </c>
      <c r="C18" s="12" t="s">
        <v>1</v>
      </c>
      <c r="D18" s="12"/>
      <c r="E18" s="16">
        <f t="shared" si="0"/>
        <v>2.2042754732023925E-2</v>
      </c>
    </row>
    <row r="19" spans="1:7">
      <c r="A19" s="13" t="s">
        <v>39</v>
      </c>
      <c r="B19" s="14">
        <v>13026.37183</v>
      </c>
      <c r="C19" s="12" t="s">
        <v>1</v>
      </c>
      <c r="D19" s="12"/>
      <c r="E19" s="16">
        <f t="shared" si="0"/>
        <v>4.5658023391542185E-3</v>
      </c>
    </row>
    <row r="20" spans="1:7">
      <c r="A20" s="13" t="s">
        <v>40</v>
      </c>
      <c r="B20" s="14">
        <v>104352.45497999999</v>
      </c>
      <c r="C20" s="12" t="s">
        <v>1</v>
      </c>
      <c r="D20" s="12"/>
      <c r="E20" s="16">
        <f t="shared" si="0"/>
        <v>3.6576008213345258E-2</v>
      </c>
    </row>
    <row r="21" spans="1:7">
      <c r="A21" s="13" t="s">
        <v>41</v>
      </c>
      <c r="B21" s="14">
        <v>847.46681999999998</v>
      </c>
      <c r="C21" s="12" t="s">
        <v>1</v>
      </c>
      <c r="D21" s="12"/>
      <c r="E21" s="16">
        <f t="shared" si="0"/>
        <v>2.9704095964774765E-4</v>
      </c>
    </row>
    <row r="22" spans="1:7">
      <c r="A22" s="13" t="s">
        <v>42</v>
      </c>
      <c r="B22" s="14">
        <v>0</v>
      </c>
      <c r="C22" s="12" t="s">
        <v>1</v>
      </c>
      <c r="D22" s="11"/>
      <c r="E22" s="16">
        <f t="shared" si="0"/>
        <v>0</v>
      </c>
    </row>
    <row r="23" spans="1:7">
      <c r="A23" s="13" t="s">
        <v>43</v>
      </c>
      <c r="B23" s="14">
        <v>0</v>
      </c>
      <c r="C23" s="12" t="s">
        <v>1</v>
      </c>
      <c r="D23" s="11"/>
      <c r="E23" s="16">
        <f t="shared" si="0"/>
        <v>0</v>
      </c>
    </row>
    <row r="24" spans="1:7">
      <c r="A24" s="13" t="s">
        <v>44</v>
      </c>
      <c r="B24" s="14">
        <v>36942.006800000003</v>
      </c>
      <c r="C24" s="12" t="s">
        <v>1</v>
      </c>
      <c r="D24" s="12"/>
      <c r="E24" s="16">
        <f t="shared" si="0"/>
        <v>1.2948340739978022E-2</v>
      </c>
    </row>
    <row r="25" spans="1:7">
      <c r="A25" s="13" t="s">
        <v>45</v>
      </c>
      <c r="B25" s="14">
        <v>4355.4715100000003</v>
      </c>
      <c r="C25" s="12" t="s">
        <v>1</v>
      </c>
      <c r="D25" s="12"/>
      <c r="E25" s="16">
        <f t="shared" si="0"/>
        <v>1.5266124956359055E-3</v>
      </c>
    </row>
    <row r="26" spans="1:7">
      <c r="A26" s="13" t="s">
        <v>46</v>
      </c>
      <c r="B26" s="14">
        <v>0</v>
      </c>
      <c r="C26" s="12" t="s">
        <v>1</v>
      </c>
      <c r="D26" s="11"/>
      <c r="E26" s="16">
        <f t="shared" si="0"/>
        <v>0</v>
      </c>
    </row>
    <row r="27" spans="1:7">
      <c r="A27" s="13" t="s">
        <v>47</v>
      </c>
      <c r="B27" s="14">
        <v>11949.082399999999</v>
      </c>
      <c r="C27" s="12" t="s">
        <v>1</v>
      </c>
      <c r="D27" s="12"/>
      <c r="E27" s="16">
        <f t="shared" si="0"/>
        <v>4.18820751354727E-3</v>
      </c>
    </row>
    <row r="28" spans="1:7">
      <c r="A28" s="13" t="s">
        <v>48</v>
      </c>
      <c r="B28" s="14">
        <v>0</v>
      </c>
      <c r="C28" s="12" t="s">
        <v>1</v>
      </c>
      <c r="D28" s="11"/>
      <c r="E28" s="16">
        <f t="shared" si="0"/>
        <v>0</v>
      </c>
    </row>
    <row r="29" spans="1:7">
      <c r="A29" s="13" t="s">
        <v>49</v>
      </c>
      <c r="B29" s="14">
        <f>SUM('נכסים אחרים'!N:N)</f>
        <v>2644.067184</v>
      </c>
      <c r="C29" s="12" t="s">
        <v>1</v>
      </c>
      <c r="D29" s="11"/>
      <c r="E29" s="16">
        <f t="shared" si="0"/>
        <v>9.2675752628106176E-4</v>
      </c>
    </row>
    <row r="30" spans="1:7">
      <c r="A30" s="17" t="s">
        <v>51</v>
      </c>
      <c r="B30" s="19">
        <f>SUM(B3:B29)</f>
        <v>2853030.1713440008</v>
      </c>
      <c r="C30" s="18"/>
      <c r="D30" s="18"/>
      <c r="E30" s="37">
        <f>SUM(E3:E29)</f>
        <v>0.99999999999999978</v>
      </c>
    </row>
    <row r="31" spans="1:7" s="52" customFormat="1">
      <c r="A31" s="48" t="s">
        <v>2186</v>
      </c>
      <c r="B31" s="49"/>
      <c r="C31" s="50"/>
      <c r="D31" s="50"/>
      <c r="E31" s="51"/>
      <c r="G31" s="53"/>
    </row>
    <row r="32" spans="1:7" s="52" customFormat="1">
      <c r="A32" s="48" t="s">
        <v>2187</v>
      </c>
      <c r="B32" s="49">
        <f>SUM('[1]יתרות התחייבות להשקעה'!O2:O27)</f>
        <v>62855.088363900519</v>
      </c>
      <c r="C32" s="50"/>
      <c r="D32" s="50"/>
      <c r="E32" s="51"/>
      <c r="G32" s="53"/>
    </row>
    <row r="34" spans="1:5">
      <c r="A34" s="62"/>
      <c r="B34" s="62"/>
      <c r="C34" s="62"/>
      <c r="D34" s="62"/>
      <c r="E34" s="62"/>
    </row>
  </sheetData>
  <mergeCells count="1">
    <mergeCell ref="A34:E3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44"/>
  <sheetViews>
    <sheetView rightToLeft="1" workbookViewId="0">
      <pane ySplit="1" topLeftCell="A2" activePane="bottomLeft" state="frozen"/>
      <selection activeCell="E1" sqref="E1"/>
      <selection pane="bottomLeft" activeCell="E4" sqref="E4"/>
    </sheetView>
  </sheetViews>
  <sheetFormatPr defaultRowHeight="12.75" customHeight="1"/>
  <cols>
    <col min="1" max="1" width="10.42578125" customWidth="1"/>
    <col min="2" max="2" width="10.28515625" customWidth="1"/>
    <col min="3" max="3" width="37.5703125" customWidth="1"/>
    <col min="4" max="4" width="13.140625" customWidth="1"/>
    <col min="5" max="5" width="39" bestFit="1" customWidth="1"/>
    <col min="6" max="6" width="31.42578125" bestFit="1" customWidth="1"/>
    <col min="7" max="7" width="17.140625" customWidth="1"/>
    <col min="8" max="8" width="10.140625" customWidth="1"/>
    <col min="9" max="9" width="20.140625" bestFit="1" customWidth="1"/>
    <col min="10" max="10" width="26.42578125" bestFit="1" customWidth="1"/>
    <col min="11" max="11" width="13.7109375" bestFit="1" customWidth="1"/>
    <col min="12" max="12" width="16.140625" customWidth="1"/>
    <col min="13" max="13" width="11.140625" customWidth="1"/>
    <col min="14" max="14" width="12.5703125" customWidth="1"/>
    <col min="15" max="15" width="6.140625" customWidth="1"/>
    <col min="16" max="16" width="15" bestFit="1" customWidth="1"/>
    <col min="17" max="17" width="6.7109375" customWidth="1"/>
    <col min="18" max="18" width="17.5703125" bestFit="1" customWidth="1"/>
    <col min="19" max="19" width="10.7109375" customWidth="1"/>
    <col min="20" max="20" width="12.5703125" customWidth="1"/>
    <col min="21" max="21" width="12.42578125" bestFit="1" customWidth="1"/>
    <col min="22" max="22" width="17.7109375" customWidth="1"/>
    <col min="23" max="23" width="16.28515625" customWidth="1"/>
    <col min="24" max="24" width="13.7109375" customWidth="1"/>
    <col min="25" max="25" width="16.85546875" customWidth="1"/>
    <col min="26" max="26" width="12.42578125" customWidth="1"/>
  </cols>
  <sheetData>
    <row r="1" spans="1:26" s="40" customFormat="1" ht="52.5">
      <c r="A1" s="39" t="s">
        <v>52</v>
      </c>
      <c r="B1" s="39" t="s">
        <v>53</v>
      </c>
      <c r="C1" s="39" t="s">
        <v>1901</v>
      </c>
      <c r="D1" s="39" t="s">
        <v>1902</v>
      </c>
      <c r="E1" s="39" t="s">
        <v>1903</v>
      </c>
      <c r="F1" s="39" t="s">
        <v>1904</v>
      </c>
      <c r="G1" s="39" t="s">
        <v>1905</v>
      </c>
      <c r="H1" s="39" t="s">
        <v>1906</v>
      </c>
      <c r="I1" s="39" t="s">
        <v>57</v>
      </c>
      <c r="J1" s="39" t="s">
        <v>1907</v>
      </c>
      <c r="K1" s="39" t="s">
        <v>58</v>
      </c>
      <c r="L1" s="39" t="s">
        <v>1908</v>
      </c>
      <c r="M1" s="39" t="s">
        <v>1909</v>
      </c>
      <c r="N1" s="39" t="s">
        <v>92</v>
      </c>
      <c r="O1" s="39" t="s">
        <v>59</v>
      </c>
      <c r="P1" s="39" t="s">
        <v>1760</v>
      </c>
      <c r="Q1" s="39" t="s">
        <v>62</v>
      </c>
      <c r="R1" s="39" t="s">
        <v>1769</v>
      </c>
      <c r="S1" s="39" t="s">
        <v>1770</v>
      </c>
      <c r="T1" s="39" t="s">
        <v>1772</v>
      </c>
      <c r="U1" s="39" t="s">
        <v>64</v>
      </c>
      <c r="V1" s="39" t="s">
        <v>1910</v>
      </c>
      <c r="W1" s="39" t="s">
        <v>66</v>
      </c>
      <c r="X1" s="39" t="s">
        <v>1911</v>
      </c>
      <c r="Y1" s="39" t="s">
        <v>67</v>
      </c>
      <c r="Z1" s="39" t="s">
        <v>22</v>
      </c>
    </row>
    <row r="2" spans="1:26">
      <c r="A2" s="21">
        <v>13908</v>
      </c>
      <c r="B2" s="21">
        <v>13908</v>
      </c>
      <c r="C2" s="25" t="s">
        <v>1912</v>
      </c>
      <c r="D2" s="25"/>
      <c r="E2" s="25"/>
      <c r="F2" s="25" t="s">
        <v>1913</v>
      </c>
      <c r="G2" s="25" t="s">
        <v>1914</v>
      </c>
      <c r="H2" s="25" t="s">
        <v>1776</v>
      </c>
      <c r="I2" s="25" t="s">
        <v>1915</v>
      </c>
      <c r="J2" s="25"/>
      <c r="K2" s="25" t="s">
        <v>72</v>
      </c>
      <c r="L2" s="25"/>
      <c r="M2" s="25"/>
      <c r="N2" s="25" t="s">
        <v>1839</v>
      </c>
      <c r="O2" s="25" t="s">
        <v>73</v>
      </c>
      <c r="P2" s="32">
        <v>45657</v>
      </c>
      <c r="Q2" s="25" t="s">
        <v>76</v>
      </c>
      <c r="R2" s="25" t="s">
        <v>1875</v>
      </c>
      <c r="S2" s="25" t="s">
        <v>1780</v>
      </c>
      <c r="T2" s="33">
        <v>45747</v>
      </c>
      <c r="U2" s="26">
        <v>1</v>
      </c>
      <c r="V2" s="26">
        <v>888.16777999999999</v>
      </c>
      <c r="W2" s="26">
        <v>888.16777999999999</v>
      </c>
      <c r="X2" s="11"/>
      <c r="Y2" s="27">
        <v>8.5112303309999998E-3</v>
      </c>
      <c r="Z2" s="27">
        <f t="shared" ref="Z2:Z42" si="0">+W2/sum</f>
        <v>3.113068305133287E-4</v>
      </c>
    </row>
    <row r="3" spans="1:26">
      <c r="A3" s="21">
        <v>13908</v>
      </c>
      <c r="B3" s="21">
        <v>13908</v>
      </c>
      <c r="C3" s="25" t="s">
        <v>1916</v>
      </c>
      <c r="D3" s="25"/>
      <c r="E3" s="25"/>
      <c r="F3" s="25" t="s">
        <v>1917</v>
      </c>
      <c r="G3" s="25" t="s">
        <v>1918</v>
      </c>
      <c r="H3" s="25" t="s">
        <v>1776</v>
      </c>
      <c r="I3" s="25" t="s">
        <v>1919</v>
      </c>
      <c r="J3" s="25"/>
      <c r="K3" s="25" t="s">
        <v>72</v>
      </c>
      <c r="L3" s="25"/>
      <c r="M3" s="25"/>
      <c r="N3" s="25" t="s">
        <v>72</v>
      </c>
      <c r="O3" s="25" t="s">
        <v>73</v>
      </c>
      <c r="P3" s="32">
        <v>45657</v>
      </c>
      <c r="Q3" s="25" t="s">
        <v>76</v>
      </c>
      <c r="R3" s="25" t="s">
        <v>1875</v>
      </c>
      <c r="S3" s="25" t="s">
        <v>1780</v>
      </c>
      <c r="T3" s="33">
        <v>45747</v>
      </c>
      <c r="U3" s="26">
        <v>1</v>
      </c>
      <c r="V3" s="26">
        <v>3797.8485700000001</v>
      </c>
      <c r="W3" s="26">
        <v>3797.8485700000001</v>
      </c>
      <c r="X3" s="11"/>
      <c r="Y3" s="27">
        <v>3.6394434330000003E-2</v>
      </c>
      <c r="Z3" s="27">
        <f t="shared" si="0"/>
        <v>1.3311631289938009E-3</v>
      </c>
    </row>
    <row r="4" spans="1:26">
      <c r="A4" s="21">
        <v>13908</v>
      </c>
      <c r="B4" s="21">
        <v>13908</v>
      </c>
      <c r="C4" s="25" t="s">
        <v>1920</v>
      </c>
      <c r="D4" s="25"/>
      <c r="E4" s="25"/>
      <c r="F4" s="25" t="s">
        <v>1921</v>
      </c>
      <c r="G4" s="25" t="s">
        <v>1922</v>
      </c>
      <c r="H4" s="25" t="s">
        <v>1776</v>
      </c>
      <c r="I4" s="25" t="s">
        <v>1923</v>
      </c>
      <c r="J4" s="25"/>
      <c r="K4" s="25" t="s">
        <v>72</v>
      </c>
      <c r="L4" s="25"/>
      <c r="M4" s="25"/>
      <c r="N4" s="25" t="s">
        <v>333</v>
      </c>
      <c r="O4" s="25" t="s">
        <v>73</v>
      </c>
      <c r="P4" s="32">
        <v>45657</v>
      </c>
      <c r="Q4" s="25" t="s">
        <v>76</v>
      </c>
      <c r="R4" s="25" t="s">
        <v>1875</v>
      </c>
      <c r="S4" s="25" t="s">
        <v>1780</v>
      </c>
      <c r="T4" s="33">
        <v>45747</v>
      </c>
      <c r="U4" s="26">
        <v>1</v>
      </c>
      <c r="V4" s="26">
        <v>636.88099999999997</v>
      </c>
      <c r="W4" s="26">
        <v>636.88099999999997</v>
      </c>
      <c r="X4" s="27">
        <v>3.911712859E-3</v>
      </c>
      <c r="Y4" s="27">
        <v>6.1031721779999997E-3</v>
      </c>
      <c r="Z4" s="27">
        <f t="shared" si="0"/>
        <v>2.2322967573104181E-4</v>
      </c>
    </row>
    <row r="5" spans="1:26">
      <c r="A5" s="21">
        <v>13908</v>
      </c>
      <c r="B5" s="21">
        <v>13908</v>
      </c>
      <c r="C5" s="25" t="s">
        <v>1924</v>
      </c>
      <c r="D5" s="25"/>
      <c r="E5" s="25"/>
      <c r="F5" s="25" t="s">
        <v>1925</v>
      </c>
      <c r="G5" s="25" t="s">
        <v>1926</v>
      </c>
      <c r="H5" s="25" t="s">
        <v>1776</v>
      </c>
      <c r="I5" s="25" t="s">
        <v>1927</v>
      </c>
      <c r="J5" s="25"/>
      <c r="K5" s="25" t="s">
        <v>155</v>
      </c>
      <c r="L5" s="25"/>
      <c r="M5" s="25"/>
      <c r="N5" s="25" t="s">
        <v>1627</v>
      </c>
      <c r="O5" s="25" t="s">
        <v>73</v>
      </c>
      <c r="P5" s="32">
        <v>45657</v>
      </c>
      <c r="Q5" s="25" t="s">
        <v>83</v>
      </c>
      <c r="R5" s="25" t="s">
        <v>1875</v>
      </c>
      <c r="S5" s="25" t="s">
        <v>1780</v>
      </c>
      <c r="T5" s="33">
        <v>45747</v>
      </c>
      <c r="U5" s="26">
        <v>4.0218999999999996</v>
      </c>
      <c r="V5" s="26">
        <v>781.808921156667</v>
      </c>
      <c r="W5" s="26">
        <v>3144.3573000000001</v>
      </c>
      <c r="X5" s="11"/>
      <c r="Y5" s="27">
        <v>3.0132087458000001E-2</v>
      </c>
      <c r="Z5" s="27">
        <f t="shared" si="0"/>
        <v>1.1021114783790601E-3</v>
      </c>
    </row>
    <row r="6" spans="1:26">
      <c r="A6" s="21">
        <v>13908</v>
      </c>
      <c r="B6" s="21">
        <v>13908</v>
      </c>
      <c r="C6" s="25" t="s">
        <v>1928</v>
      </c>
      <c r="D6" s="25"/>
      <c r="E6" s="25"/>
      <c r="F6" s="25" t="s">
        <v>1929</v>
      </c>
      <c r="G6" s="25" t="s">
        <v>1930</v>
      </c>
      <c r="H6" s="25" t="s">
        <v>1776</v>
      </c>
      <c r="I6" s="25" t="s">
        <v>1923</v>
      </c>
      <c r="J6" s="25"/>
      <c r="K6" s="25" t="s">
        <v>155</v>
      </c>
      <c r="L6" s="25"/>
      <c r="M6" s="25"/>
      <c r="N6" s="25" t="s">
        <v>1931</v>
      </c>
      <c r="O6" s="25" t="s">
        <v>73</v>
      </c>
      <c r="P6" s="32">
        <v>45657</v>
      </c>
      <c r="Q6" s="25" t="s">
        <v>83</v>
      </c>
      <c r="R6" s="25" t="s">
        <v>1875</v>
      </c>
      <c r="S6" s="25" t="s">
        <v>1780</v>
      </c>
      <c r="T6" s="33">
        <v>45747</v>
      </c>
      <c r="U6" s="26">
        <v>4.0218999999999996</v>
      </c>
      <c r="V6" s="26">
        <v>1014.08744374549</v>
      </c>
      <c r="W6" s="26">
        <v>4078.5582899999999</v>
      </c>
      <c r="X6" s="11"/>
      <c r="Y6" s="27">
        <v>3.9084449817000003E-2</v>
      </c>
      <c r="Z6" s="27">
        <f t="shared" si="0"/>
        <v>1.4295531575394028E-3</v>
      </c>
    </row>
    <row r="7" spans="1:26">
      <c r="A7" s="21">
        <v>13908</v>
      </c>
      <c r="B7" s="21">
        <v>13908</v>
      </c>
      <c r="C7" s="25" t="s">
        <v>1932</v>
      </c>
      <c r="D7" s="25"/>
      <c r="E7" s="25"/>
      <c r="F7" s="25" t="s">
        <v>1933</v>
      </c>
      <c r="G7" s="25" t="s">
        <v>1934</v>
      </c>
      <c r="H7" s="25" t="s">
        <v>1776</v>
      </c>
      <c r="I7" s="25" t="s">
        <v>1923</v>
      </c>
      <c r="J7" s="25"/>
      <c r="K7" s="25" t="s">
        <v>155</v>
      </c>
      <c r="L7" s="25"/>
      <c r="M7" s="25"/>
      <c r="N7" s="25" t="s">
        <v>333</v>
      </c>
      <c r="O7" s="25" t="s">
        <v>73</v>
      </c>
      <c r="P7" s="32">
        <v>45657</v>
      </c>
      <c r="Q7" s="25" t="s">
        <v>78</v>
      </c>
      <c r="R7" s="25" t="s">
        <v>1875</v>
      </c>
      <c r="S7" s="25" t="s">
        <v>1780</v>
      </c>
      <c r="T7" s="33">
        <v>45747</v>
      </c>
      <c r="U7" s="26">
        <v>3.718</v>
      </c>
      <c r="V7" s="26">
        <v>300.81533889187699</v>
      </c>
      <c r="W7" s="26">
        <v>1118.4314300000001</v>
      </c>
      <c r="X7" s="11"/>
      <c r="Y7" s="27">
        <v>1.0717825759E-2</v>
      </c>
      <c r="Z7" s="27">
        <f t="shared" si="0"/>
        <v>3.9201528299055146E-4</v>
      </c>
    </row>
    <row r="8" spans="1:26">
      <c r="A8" s="21">
        <v>13908</v>
      </c>
      <c r="B8" s="21">
        <v>13908</v>
      </c>
      <c r="C8" s="25" t="s">
        <v>1935</v>
      </c>
      <c r="D8" s="25"/>
      <c r="E8" s="25"/>
      <c r="F8" s="25" t="s">
        <v>1936</v>
      </c>
      <c r="G8" s="25" t="s">
        <v>1937</v>
      </c>
      <c r="H8" s="25" t="s">
        <v>1776</v>
      </c>
      <c r="I8" s="25" t="s">
        <v>1923</v>
      </c>
      <c r="J8" s="25"/>
      <c r="K8" s="25" t="s">
        <v>155</v>
      </c>
      <c r="L8" s="25"/>
      <c r="M8" s="25"/>
      <c r="N8" s="25" t="s">
        <v>333</v>
      </c>
      <c r="O8" s="25" t="s">
        <v>73</v>
      </c>
      <c r="P8" s="32">
        <v>45657</v>
      </c>
      <c r="Q8" s="25" t="s">
        <v>78</v>
      </c>
      <c r="R8" s="25" t="s">
        <v>1875</v>
      </c>
      <c r="S8" s="25" t="s">
        <v>1780</v>
      </c>
      <c r="T8" s="33">
        <v>45747</v>
      </c>
      <c r="U8" s="26">
        <v>3.718</v>
      </c>
      <c r="V8" s="26">
        <v>71.117520172135002</v>
      </c>
      <c r="W8" s="26">
        <v>264.41494</v>
      </c>
      <c r="X8" s="11"/>
      <c r="Y8" s="27">
        <v>2.5338641049999998E-3</v>
      </c>
      <c r="Z8" s="27">
        <f t="shared" si="0"/>
        <v>9.2678634336152096E-5</v>
      </c>
    </row>
    <row r="9" spans="1:26">
      <c r="A9" s="21">
        <v>13908</v>
      </c>
      <c r="B9" s="21">
        <v>13908</v>
      </c>
      <c r="C9" s="25" t="s">
        <v>1939</v>
      </c>
      <c r="D9" s="25"/>
      <c r="E9" s="25"/>
      <c r="F9" s="25" t="s">
        <v>1940</v>
      </c>
      <c r="G9" s="25" t="s">
        <v>1941</v>
      </c>
      <c r="H9" s="25" t="s">
        <v>1776</v>
      </c>
      <c r="I9" s="25" t="s">
        <v>1923</v>
      </c>
      <c r="J9" s="25"/>
      <c r="K9" s="25" t="s">
        <v>155</v>
      </c>
      <c r="L9" s="25"/>
      <c r="M9" s="25"/>
      <c r="N9" s="25" t="s">
        <v>333</v>
      </c>
      <c r="O9" s="25" t="s">
        <v>73</v>
      </c>
      <c r="P9" s="32">
        <v>45657</v>
      </c>
      <c r="Q9" s="25" t="s">
        <v>78</v>
      </c>
      <c r="R9" s="25" t="s">
        <v>1875</v>
      </c>
      <c r="S9" s="25" t="s">
        <v>1780</v>
      </c>
      <c r="T9" s="33">
        <v>45747</v>
      </c>
      <c r="U9" s="26">
        <v>3.718</v>
      </c>
      <c r="V9" s="26">
        <v>60.346046261429997</v>
      </c>
      <c r="W9" s="26">
        <v>224.36660000000001</v>
      </c>
      <c r="X9" s="11"/>
      <c r="Y9" s="27">
        <v>2.150084538E-3</v>
      </c>
      <c r="Z9" s="27">
        <f t="shared" si="0"/>
        <v>7.8641509737103745E-5</v>
      </c>
    </row>
    <row r="10" spans="1:26">
      <c r="A10" s="21">
        <v>13908</v>
      </c>
      <c r="B10" s="21">
        <v>13908</v>
      </c>
      <c r="C10" s="25" t="s">
        <v>1942</v>
      </c>
      <c r="D10" s="25"/>
      <c r="E10" s="25"/>
      <c r="F10" s="25" t="s">
        <v>1943</v>
      </c>
      <c r="G10" s="25" t="s">
        <v>1944</v>
      </c>
      <c r="H10" s="25" t="s">
        <v>1776</v>
      </c>
      <c r="I10" s="25" t="s">
        <v>1945</v>
      </c>
      <c r="J10" s="25"/>
      <c r="K10" s="25" t="s">
        <v>155</v>
      </c>
      <c r="L10" s="25"/>
      <c r="M10" s="25"/>
      <c r="N10" s="25" t="s">
        <v>1938</v>
      </c>
      <c r="O10" s="25" t="s">
        <v>73</v>
      </c>
      <c r="P10" s="32">
        <v>45657</v>
      </c>
      <c r="Q10" s="25" t="s">
        <v>78</v>
      </c>
      <c r="R10" s="25" t="s">
        <v>1875</v>
      </c>
      <c r="S10" s="25" t="s">
        <v>1780</v>
      </c>
      <c r="T10" s="33">
        <v>45747</v>
      </c>
      <c r="U10" s="26">
        <v>3.718</v>
      </c>
      <c r="V10" s="26">
        <v>289.44714093598702</v>
      </c>
      <c r="W10" s="26">
        <v>1076.1644699999999</v>
      </c>
      <c r="X10" s="11"/>
      <c r="Y10" s="27">
        <v>1.031278536E-2</v>
      </c>
      <c r="Z10" s="27">
        <f t="shared" si="0"/>
        <v>3.7720052203059671E-4</v>
      </c>
    </row>
    <row r="11" spans="1:26">
      <c r="A11" s="21">
        <v>13908</v>
      </c>
      <c r="B11" s="21">
        <v>13908</v>
      </c>
      <c r="C11" s="25" t="s">
        <v>1946</v>
      </c>
      <c r="D11" s="25"/>
      <c r="E11" s="25"/>
      <c r="F11" s="25" t="s">
        <v>1947</v>
      </c>
      <c r="G11" s="25" t="s">
        <v>1948</v>
      </c>
      <c r="H11" s="25" t="s">
        <v>1776</v>
      </c>
      <c r="I11" s="25" t="s">
        <v>1927</v>
      </c>
      <c r="J11" s="25"/>
      <c r="K11" s="25" t="s">
        <v>155</v>
      </c>
      <c r="L11" s="25"/>
      <c r="M11" s="25"/>
      <c r="N11" s="25" t="s">
        <v>333</v>
      </c>
      <c r="O11" s="25" t="s">
        <v>73</v>
      </c>
      <c r="P11" s="32">
        <v>45657</v>
      </c>
      <c r="Q11" s="25" t="s">
        <v>78</v>
      </c>
      <c r="R11" s="25" t="s">
        <v>1875</v>
      </c>
      <c r="S11" s="25" t="s">
        <v>1780</v>
      </c>
      <c r="T11" s="33">
        <v>45747</v>
      </c>
      <c r="U11" s="26">
        <v>3.718</v>
      </c>
      <c r="V11" s="26">
        <v>295.66160570199003</v>
      </c>
      <c r="W11" s="26">
        <v>1099.2698499999999</v>
      </c>
      <c r="X11" s="11"/>
      <c r="Y11" s="27">
        <v>1.0534202096000001E-2</v>
      </c>
      <c r="Z11" s="27">
        <f t="shared" si="0"/>
        <v>3.852990623937768E-4</v>
      </c>
    </row>
    <row r="12" spans="1:26">
      <c r="A12" s="21">
        <v>13908</v>
      </c>
      <c r="B12" s="21">
        <v>13908</v>
      </c>
      <c r="C12" s="25" t="s">
        <v>1949</v>
      </c>
      <c r="D12" s="25"/>
      <c r="E12" s="25"/>
      <c r="F12" s="25" t="s">
        <v>1950</v>
      </c>
      <c r="G12" s="25" t="s">
        <v>1951</v>
      </c>
      <c r="H12" s="25" t="s">
        <v>1776</v>
      </c>
      <c r="I12" s="25" t="s">
        <v>1923</v>
      </c>
      <c r="J12" s="25"/>
      <c r="K12" s="25" t="s">
        <v>155</v>
      </c>
      <c r="L12" s="25"/>
      <c r="M12" s="25"/>
      <c r="N12" s="25" t="s">
        <v>1207</v>
      </c>
      <c r="O12" s="25" t="s">
        <v>73</v>
      </c>
      <c r="P12" s="32">
        <v>45657</v>
      </c>
      <c r="Q12" s="25" t="s">
        <v>78</v>
      </c>
      <c r="R12" s="25" t="s">
        <v>1875</v>
      </c>
      <c r="S12" s="25" t="s">
        <v>1780</v>
      </c>
      <c r="T12" s="33">
        <v>45747</v>
      </c>
      <c r="U12" s="26">
        <v>3.718</v>
      </c>
      <c r="V12" s="26">
        <v>698.85892684238797</v>
      </c>
      <c r="W12" s="26">
        <v>2598.3574899999999</v>
      </c>
      <c r="X12" s="11"/>
      <c r="Y12" s="27">
        <v>2.4899821384000001E-2</v>
      </c>
      <c r="Z12" s="27">
        <f t="shared" si="0"/>
        <v>9.1073607145765651E-4</v>
      </c>
    </row>
    <row r="13" spans="1:26">
      <c r="A13" s="21">
        <v>13908</v>
      </c>
      <c r="B13" s="21">
        <v>13908</v>
      </c>
      <c r="C13" s="25" t="s">
        <v>1952</v>
      </c>
      <c r="D13" s="25"/>
      <c r="E13" s="25"/>
      <c r="F13" s="25" t="s">
        <v>1953</v>
      </c>
      <c r="G13" s="25" t="s">
        <v>1954</v>
      </c>
      <c r="H13" s="25" t="s">
        <v>1776</v>
      </c>
      <c r="I13" s="25" t="s">
        <v>1919</v>
      </c>
      <c r="J13" s="25"/>
      <c r="K13" s="25" t="s">
        <v>155</v>
      </c>
      <c r="L13" s="25"/>
      <c r="M13" s="25"/>
      <c r="N13" s="25" t="s">
        <v>72</v>
      </c>
      <c r="O13" s="25" t="s">
        <v>73</v>
      </c>
      <c r="P13" s="32">
        <v>45657</v>
      </c>
      <c r="Q13" s="25" t="s">
        <v>78</v>
      </c>
      <c r="R13" s="25" t="s">
        <v>1875</v>
      </c>
      <c r="S13" s="25" t="s">
        <v>1780</v>
      </c>
      <c r="T13" s="33">
        <v>45747</v>
      </c>
      <c r="U13" s="26">
        <v>3.718</v>
      </c>
      <c r="V13" s="26">
        <v>93.513197955890007</v>
      </c>
      <c r="W13" s="26">
        <v>347.68207000000001</v>
      </c>
      <c r="X13" s="11"/>
      <c r="Y13" s="27">
        <v>3.331805371E-3</v>
      </c>
      <c r="Z13" s="27">
        <f t="shared" si="0"/>
        <v>1.2186414062218435E-4</v>
      </c>
    </row>
    <row r="14" spans="1:26">
      <c r="A14" s="21">
        <v>13908</v>
      </c>
      <c r="B14" s="21">
        <v>13908</v>
      </c>
      <c r="C14" s="25" t="s">
        <v>1955</v>
      </c>
      <c r="D14" s="25"/>
      <c r="E14" s="25"/>
      <c r="F14" s="25" t="s">
        <v>1956</v>
      </c>
      <c r="G14" s="25" t="s">
        <v>1957</v>
      </c>
      <c r="H14" s="25" t="s">
        <v>1776</v>
      </c>
      <c r="I14" s="25" t="s">
        <v>1923</v>
      </c>
      <c r="J14" s="25"/>
      <c r="K14" s="25" t="s">
        <v>155</v>
      </c>
      <c r="L14" s="25"/>
      <c r="M14" s="25"/>
      <c r="N14" s="25" t="s">
        <v>333</v>
      </c>
      <c r="O14" s="25" t="s">
        <v>73</v>
      </c>
      <c r="P14" s="32">
        <v>45657</v>
      </c>
      <c r="Q14" s="25" t="s">
        <v>78</v>
      </c>
      <c r="R14" s="25" t="s">
        <v>1875</v>
      </c>
      <c r="S14" s="25" t="s">
        <v>1780</v>
      </c>
      <c r="T14" s="33">
        <v>45747</v>
      </c>
      <c r="U14" s="26">
        <v>3.718</v>
      </c>
      <c r="V14" s="26">
        <v>129.50152770306599</v>
      </c>
      <c r="W14" s="26">
        <v>481.48667999999998</v>
      </c>
      <c r="X14" s="11"/>
      <c r="Y14" s="27">
        <v>4.6140426700000004E-3</v>
      </c>
      <c r="Z14" s="27">
        <f t="shared" si="0"/>
        <v>1.6876326259570611E-4</v>
      </c>
    </row>
    <row r="15" spans="1:26">
      <c r="A15" s="21">
        <v>13908</v>
      </c>
      <c r="B15" s="21">
        <v>13908</v>
      </c>
      <c r="C15" s="25" t="s">
        <v>1958</v>
      </c>
      <c r="D15" s="25"/>
      <c r="E15" s="25"/>
      <c r="F15" s="25" t="s">
        <v>1959</v>
      </c>
      <c r="G15" s="25" t="s">
        <v>1960</v>
      </c>
      <c r="H15" s="25" t="s">
        <v>1776</v>
      </c>
      <c r="I15" s="25" t="s">
        <v>1927</v>
      </c>
      <c r="J15" s="25"/>
      <c r="K15" s="25" t="s">
        <v>155</v>
      </c>
      <c r="L15" s="25"/>
      <c r="M15" s="25"/>
      <c r="N15" s="25" t="s">
        <v>1207</v>
      </c>
      <c r="O15" s="25" t="s">
        <v>73</v>
      </c>
      <c r="P15" s="32">
        <v>45657</v>
      </c>
      <c r="Q15" s="25" t="s">
        <v>83</v>
      </c>
      <c r="R15" s="25" t="s">
        <v>1875</v>
      </c>
      <c r="S15" s="25" t="s">
        <v>1780</v>
      </c>
      <c r="T15" s="33">
        <v>45747</v>
      </c>
      <c r="U15" s="26">
        <v>4.0218999999999996</v>
      </c>
      <c r="V15" s="26">
        <v>934.13963052288705</v>
      </c>
      <c r="W15" s="26">
        <v>3757.0161800000001</v>
      </c>
      <c r="X15" s="11"/>
      <c r="Y15" s="27">
        <v>3.6003141284E-2</v>
      </c>
      <c r="Z15" s="27">
        <f t="shared" si="0"/>
        <v>1.316851191317809E-3</v>
      </c>
    </row>
    <row r="16" spans="1:26">
      <c r="A16" s="21">
        <v>13908</v>
      </c>
      <c r="B16" s="21">
        <v>13908</v>
      </c>
      <c r="C16" s="25" t="s">
        <v>1961</v>
      </c>
      <c r="D16" s="25"/>
      <c r="E16" s="25"/>
      <c r="F16" s="25" t="s">
        <v>1962</v>
      </c>
      <c r="G16" s="25" t="s">
        <v>1963</v>
      </c>
      <c r="H16" s="25" t="s">
        <v>1776</v>
      </c>
      <c r="I16" s="25" t="s">
        <v>1923</v>
      </c>
      <c r="J16" s="25"/>
      <c r="K16" s="25" t="s">
        <v>155</v>
      </c>
      <c r="L16" s="25"/>
      <c r="M16" s="25"/>
      <c r="N16" s="25" t="s">
        <v>72</v>
      </c>
      <c r="O16" s="25" t="s">
        <v>73</v>
      </c>
      <c r="P16" s="32">
        <v>45657</v>
      </c>
      <c r="Q16" s="25" t="s">
        <v>78</v>
      </c>
      <c r="R16" s="25" t="s">
        <v>1875</v>
      </c>
      <c r="S16" s="25" t="s">
        <v>1780</v>
      </c>
      <c r="T16" s="33">
        <v>45747</v>
      </c>
      <c r="U16" s="26">
        <v>3.718</v>
      </c>
      <c r="V16" s="26">
        <v>714.74188542227</v>
      </c>
      <c r="W16" s="26">
        <v>2657.4103300000002</v>
      </c>
      <c r="X16" s="11"/>
      <c r="Y16" s="27">
        <v>2.5465719330000001E-2</v>
      </c>
      <c r="Z16" s="27">
        <f t="shared" si="0"/>
        <v>9.3143435940186761E-4</v>
      </c>
    </row>
    <row r="17" spans="1:26">
      <c r="A17" s="21">
        <v>13908</v>
      </c>
      <c r="B17" s="21">
        <v>13908</v>
      </c>
      <c r="C17" s="25" t="s">
        <v>1939</v>
      </c>
      <c r="D17" s="25"/>
      <c r="E17" s="25"/>
      <c r="F17" s="25" t="s">
        <v>1964</v>
      </c>
      <c r="G17" s="25" t="s">
        <v>1965</v>
      </c>
      <c r="H17" s="25" t="s">
        <v>1776</v>
      </c>
      <c r="I17" s="25" t="s">
        <v>1923</v>
      </c>
      <c r="J17" s="25"/>
      <c r="K17" s="25" t="s">
        <v>155</v>
      </c>
      <c r="L17" s="25"/>
      <c r="M17" s="25"/>
      <c r="N17" s="25" t="s">
        <v>333</v>
      </c>
      <c r="O17" s="25" t="s">
        <v>73</v>
      </c>
      <c r="P17" s="32">
        <v>45657</v>
      </c>
      <c r="Q17" s="25" t="s">
        <v>78</v>
      </c>
      <c r="R17" s="25" t="s">
        <v>1875</v>
      </c>
      <c r="S17" s="25" t="s">
        <v>1780</v>
      </c>
      <c r="T17" s="33">
        <v>45747</v>
      </c>
      <c r="U17" s="26">
        <v>3.718</v>
      </c>
      <c r="V17" s="26">
        <v>665.94039806347496</v>
      </c>
      <c r="W17" s="26">
        <v>2475.9663999999998</v>
      </c>
      <c r="X17" s="11"/>
      <c r="Y17" s="27">
        <v>2.37269588E-2</v>
      </c>
      <c r="Z17" s="27">
        <f t="shared" si="0"/>
        <v>8.6783743995024962E-4</v>
      </c>
    </row>
    <row r="18" spans="1:26">
      <c r="A18" s="21">
        <v>13908</v>
      </c>
      <c r="B18" s="21">
        <v>13908</v>
      </c>
      <c r="C18" s="25" t="s">
        <v>1966</v>
      </c>
      <c r="D18" s="25"/>
      <c r="E18" s="25"/>
      <c r="F18" s="25" t="s">
        <v>1967</v>
      </c>
      <c r="G18" s="25" t="s">
        <v>1968</v>
      </c>
      <c r="H18" s="25" t="s">
        <v>1776</v>
      </c>
      <c r="I18" s="25" t="s">
        <v>1919</v>
      </c>
      <c r="J18" s="25"/>
      <c r="K18" s="25" t="s">
        <v>155</v>
      </c>
      <c r="L18" s="25"/>
      <c r="M18" s="25"/>
      <c r="N18" s="25" t="s">
        <v>333</v>
      </c>
      <c r="O18" s="25" t="s">
        <v>73</v>
      </c>
      <c r="P18" s="32">
        <v>45657</v>
      </c>
      <c r="Q18" s="25" t="s">
        <v>78</v>
      </c>
      <c r="R18" s="25" t="s">
        <v>1875</v>
      </c>
      <c r="S18" s="25" t="s">
        <v>1780</v>
      </c>
      <c r="T18" s="33">
        <v>45747</v>
      </c>
      <c r="U18" s="26">
        <v>3.718</v>
      </c>
      <c r="V18" s="26">
        <v>253.73783485745</v>
      </c>
      <c r="W18" s="26">
        <v>943.39727000000005</v>
      </c>
      <c r="X18" s="11"/>
      <c r="Y18" s="27">
        <v>9.0404894659999995E-3</v>
      </c>
      <c r="Z18" s="27">
        <f t="shared" si="0"/>
        <v>3.3066501696180312E-4</v>
      </c>
    </row>
    <row r="19" spans="1:26">
      <c r="A19" s="21">
        <v>13908</v>
      </c>
      <c r="B19" s="21">
        <v>13908</v>
      </c>
      <c r="C19" s="25" t="s">
        <v>1969</v>
      </c>
      <c r="D19" s="25"/>
      <c r="E19" s="25"/>
      <c r="F19" s="25" t="s">
        <v>1970</v>
      </c>
      <c r="G19" s="25" t="s">
        <v>1971</v>
      </c>
      <c r="H19" s="25" t="s">
        <v>1776</v>
      </c>
      <c r="I19" s="25" t="s">
        <v>1923</v>
      </c>
      <c r="J19" s="25"/>
      <c r="K19" s="25" t="s">
        <v>155</v>
      </c>
      <c r="L19" s="25"/>
      <c r="M19" s="25"/>
      <c r="N19" s="25" t="s">
        <v>333</v>
      </c>
      <c r="O19" s="25" t="s">
        <v>73</v>
      </c>
      <c r="P19" s="32">
        <v>45657</v>
      </c>
      <c r="Q19" s="25" t="s">
        <v>78</v>
      </c>
      <c r="R19" s="25" t="s">
        <v>1875</v>
      </c>
      <c r="S19" s="25" t="s">
        <v>1780</v>
      </c>
      <c r="T19" s="33">
        <v>45747</v>
      </c>
      <c r="U19" s="26">
        <v>3.718</v>
      </c>
      <c r="V19" s="26">
        <v>56.558969876276997</v>
      </c>
      <c r="W19" s="26">
        <v>210.28625</v>
      </c>
      <c r="X19" s="11"/>
      <c r="Y19" s="27">
        <v>2.0151538360000001E-3</v>
      </c>
      <c r="Z19" s="27">
        <f t="shared" si="0"/>
        <v>7.3706283274578438E-5</v>
      </c>
    </row>
    <row r="20" spans="1:26">
      <c r="A20" s="21">
        <v>13908</v>
      </c>
      <c r="B20" s="21">
        <v>13908</v>
      </c>
      <c r="C20" s="25" t="s">
        <v>1972</v>
      </c>
      <c r="D20" s="25"/>
      <c r="E20" s="25"/>
      <c r="F20" s="25" t="s">
        <v>1973</v>
      </c>
      <c r="G20" s="25" t="s">
        <v>1974</v>
      </c>
      <c r="H20" s="25" t="s">
        <v>1776</v>
      </c>
      <c r="I20" s="25" t="s">
        <v>1923</v>
      </c>
      <c r="J20" s="25"/>
      <c r="K20" s="25" t="s">
        <v>155</v>
      </c>
      <c r="L20" s="25"/>
      <c r="M20" s="25"/>
      <c r="N20" s="25" t="s">
        <v>1938</v>
      </c>
      <c r="O20" s="25" t="s">
        <v>73</v>
      </c>
      <c r="P20" s="32">
        <v>45657</v>
      </c>
      <c r="Q20" s="25" t="s">
        <v>78</v>
      </c>
      <c r="R20" s="25" t="s">
        <v>1875</v>
      </c>
      <c r="S20" s="25" t="s">
        <v>1780</v>
      </c>
      <c r="T20" s="33">
        <v>45747</v>
      </c>
      <c r="U20" s="26">
        <v>3.718</v>
      </c>
      <c r="V20" s="26">
        <v>796.26731845077995</v>
      </c>
      <c r="W20" s="26">
        <v>2960.52189</v>
      </c>
      <c r="X20" s="11"/>
      <c r="Y20" s="27">
        <v>2.8370409594000001E-2</v>
      </c>
      <c r="Z20" s="27">
        <f t="shared" si="0"/>
        <v>1.0376763343534366E-3</v>
      </c>
    </row>
    <row r="21" spans="1:26">
      <c r="A21" s="21">
        <v>13908</v>
      </c>
      <c r="B21" s="21">
        <v>13908</v>
      </c>
      <c r="C21" s="25" t="s">
        <v>1975</v>
      </c>
      <c r="D21" s="25"/>
      <c r="E21" s="25"/>
      <c r="F21" s="25" t="s">
        <v>1976</v>
      </c>
      <c r="G21" s="25" t="s">
        <v>1977</v>
      </c>
      <c r="H21" s="25" t="s">
        <v>1776</v>
      </c>
      <c r="I21" s="25" t="s">
        <v>1923</v>
      </c>
      <c r="J21" s="25"/>
      <c r="K21" s="25" t="s">
        <v>155</v>
      </c>
      <c r="L21" s="25"/>
      <c r="M21" s="25"/>
      <c r="N21" s="25" t="s">
        <v>333</v>
      </c>
      <c r="O21" s="25" t="s">
        <v>73</v>
      </c>
      <c r="P21" s="32">
        <v>45657</v>
      </c>
      <c r="Q21" s="25" t="s">
        <v>78</v>
      </c>
      <c r="R21" s="25" t="s">
        <v>1875</v>
      </c>
      <c r="S21" s="25" t="s">
        <v>1780</v>
      </c>
      <c r="T21" s="33">
        <v>45747</v>
      </c>
      <c r="U21" s="26">
        <v>3.718</v>
      </c>
      <c r="V21" s="26">
        <v>1108.0894217321099</v>
      </c>
      <c r="W21" s="26">
        <v>4119.8764700000002</v>
      </c>
      <c r="X21" s="11"/>
      <c r="Y21" s="27">
        <v>3.9480398143999999E-2</v>
      </c>
      <c r="Z21" s="27">
        <f t="shared" si="0"/>
        <v>1.4440353668111457E-3</v>
      </c>
    </row>
    <row r="22" spans="1:26">
      <c r="A22" s="21">
        <v>13908</v>
      </c>
      <c r="B22" s="21">
        <v>13908</v>
      </c>
      <c r="C22" s="25" t="s">
        <v>1978</v>
      </c>
      <c r="D22" s="25"/>
      <c r="E22" s="25"/>
      <c r="F22" s="25" t="s">
        <v>1978</v>
      </c>
      <c r="G22" s="25" t="s">
        <v>1979</v>
      </c>
      <c r="H22" s="25" t="s">
        <v>1776</v>
      </c>
      <c r="I22" s="25" t="s">
        <v>1923</v>
      </c>
      <c r="J22" s="25"/>
      <c r="K22" s="25" t="s">
        <v>155</v>
      </c>
      <c r="L22" s="25"/>
      <c r="M22" s="25"/>
      <c r="N22" s="25" t="s">
        <v>333</v>
      </c>
      <c r="O22" s="25" t="s">
        <v>73</v>
      </c>
      <c r="P22" s="32">
        <v>45657</v>
      </c>
      <c r="Q22" s="25" t="s">
        <v>78</v>
      </c>
      <c r="R22" s="25" t="s">
        <v>1875</v>
      </c>
      <c r="S22" s="25" t="s">
        <v>1780</v>
      </c>
      <c r="T22" s="33">
        <v>45747</v>
      </c>
      <c r="U22" s="26">
        <v>3.718</v>
      </c>
      <c r="V22" s="26">
        <v>1186.35871167294</v>
      </c>
      <c r="W22" s="26">
        <v>4410.8816900000002</v>
      </c>
      <c r="X22" s="11"/>
      <c r="Y22" s="27">
        <v>4.2269074463000003E-2</v>
      </c>
      <c r="Z22" s="27">
        <f t="shared" si="0"/>
        <v>1.5460340147479511E-3</v>
      </c>
    </row>
    <row r="23" spans="1:26">
      <c r="A23" s="21">
        <v>13908</v>
      </c>
      <c r="B23" s="21">
        <v>13908</v>
      </c>
      <c r="C23" s="25" t="s">
        <v>1978</v>
      </c>
      <c r="D23" s="25"/>
      <c r="E23" s="25"/>
      <c r="F23" s="25" t="s">
        <v>1980</v>
      </c>
      <c r="G23" s="25" t="s">
        <v>1981</v>
      </c>
      <c r="H23" s="25" t="s">
        <v>1776</v>
      </c>
      <c r="I23" s="25" t="s">
        <v>1923</v>
      </c>
      <c r="J23" s="25"/>
      <c r="K23" s="25" t="s">
        <v>155</v>
      </c>
      <c r="L23" s="25"/>
      <c r="M23" s="25"/>
      <c r="N23" s="25" t="s">
        <v>1207</v>
      </c>
      <c r="O23" s="25" t="s">
        <v>73</v>
      </c>
      <c r="P23" s="32">
        <v>45657</v>
      </c>
      <c r="Q23" s="25" t="s">
        <v>78</v>
      </c>
      <c r="R23" s="25" t="s">
        <v>1875</v>
      </c>
      <c r="S23" s="25" t="s">
        <v>1780</v>
      </c>
      <c r="T23" s="33">
        <v>45747</v>
      </c>
      <c r="U23" s="26">
        <v>3.718</v>
      </c>
      <c r="V23" s="26">
        <v>910.04276761699805</v>
      </c>
      <c r="W23" s="26">
        <v>3383.53901</v>
      </c>
      <c r="X23" s="11"/>
      <c r="Y23" s="27">
        <v>3.2424143836000001E-2</v>
      </c>
      <c r="Z23" s="27">
        <f t="shared" si="0"/>
        <v>1.1859457512873367E-3</v>
      </c>
    </row>
    <row r="24" spans="1:26">
      <c r="A24" s="21">
        <v>13908</v>
      </c>
      <c r="B24" s="21">
        <v>13908</v>
      </c>
      <c r="C24" s="25" t="s">
        <v>1982</v>
      </c>
      <c r="D24" s="25"/>
      <c r="E24" s="25"/>
      <c r="F24" s="25" t="s">
        <v>1983</v>
      </c>
      <c r="G24" s="25" t="s">
        <v>1984</v>
      </c>
      <c r="H24" s="25" t="s">
        <v>1776</v>
      </c>
      <c r="I24" s="25" t="s">
        <v>1923</v>
      </c>
      <c r="J24" s="25"/>
      <c r="K24" s="25" t="s">
        <v>155</v>
      </c>
      <c r="L24" s="25"/>
      <c r="M24" s="25"/>
      <c r="N24" s="25" t="s">
        <v>72</v>
      </c>
      <c r="O24" s="25" t="s">
        <v>73</v>
      </c>
      <c r="P24" s="32">
        <v>45657</v>
      </c>
      <c r="Q24" s="25" t="s">
        <v>78</v>
      </c>
      <c r="R24" s="25" t="s">
        <v>1875</v>
      </c>
      <c r="S24" s="25" t="s">
        <v>1780</v>
      </c>
      <c r="T24" s="33">
        <v>45747</v>
      </c>
      <c r="U24" s="26">
        <v>3.718</v>
      </c>
      <c r="V24" s="26">
        <v>225.267743410436</v>
      </c>
      <c r="W24" s="26">
        <v>837.54547000000002</v>
      </c>
      <c r="X24" s="11"/>
      <c r="Y24" s="27">
        <v>8.0261213800000009E-3</v>
      </c>
      <c r="Z24" s="27">
        <f t="shared" si="0"/>
        <v>2.9356348152653798E-4</v>
      </c>
    </row>
    <row r="25" spans="1:26">
      <c r="A25" s="21">
        <v>13908</v>
      </c>
      <c r="B25" s="21">
        <v>13908</v>
      </c>
      <c r="C25" s="25" t="s">
        <v>1985</v>
      </c>
      <c r="D25" s="25"/>
      <c r="E25" s="25"/>
      <c r="F25" s="25" t="s">
        <v>1986</v>
      </c>
      <c r="G25" s="25" t="s">
        <v>1987</v>
      </c>
      <c r="H25" s="25" t="s">
        <v>1776</v>
      </c>
      <c r="I25" s="25" t="s">
        <v>1923</v>
      </c>
      <c r="J25" s="25"/>
      <c r="K25" s="25" t="s">
        <v>155</v>
      </c>
      <c r="L25" s="25"/>
      <c r="M25" s="25"/>
      <c r="N25" s="25" t="s">
        <v>333</v>
      </c>
      <c r="O25" s="25" t="s">
        <v>73</v>
      </c>
      <c r="P25" s="32">
        <v>45657</v>
      </c>
      <c r="Q25" s="25" t="s">
        <v>78</v>
      </c>
      <c r="R25" s="25" t="s">
        <v>1875</v>
      </c>
      <c r="S25" s="25" t="s">
        <v>1780</v>
      </c>
      <c r="T25" s="33">
        <v>45747</v>
      </c>
      <c r="U25" s="26">
        <v>3.718</v>
      </c>
      <c r="V25" s="26">
        <v>707.74685583647101</v>
      </c>
      <c r="W25" s="26">
        <v>2631.40281</v>
      </c>
      <c r="X25" s="11"/>
      <c r="Y25" s="27">
        <v>2.5216491652999998E-2</v>
      </c>
      <c r="Z25" s="27">
        <f t="shared" si="0"/>
        <v>9.2231860582126369E-4</v>
      </c>
    </row>
    <row r="26" spans="1:26" ht="13.5" thickBot="1">
      <c r="A26" s="21">
        <v>13908</v>
      </c>
      <c r="B26" s="21">
        <v>13908</v>
      </c>
      <c r="C26" s="25" t="s">
        <v>1988</v>
      </c>
      <c r="D26" s="25"/>
      <c r="E26" s="25"/>
      <c r="F26" s="25" t="s">
        <v>1989</v>
      </c>
      <c r="G26" s="25" t="s">
        <v>1990</v>
      </c>
      <c r="H26" s="25" t="s">
        <v>1776</v>
      </c>
      <c r="I26" s="25" t="s">
        <v>1923</v>
      </c>
      <c r="J26" s="25"/>
      <c r="K26" s="25" t="s">
        <v>155</v>
      </c>
      <c r="L26" s="25"/>
      <c r="M26" s="25"/>
      <c r="N26" s="25" t="s">
        <v>72</v>
      </c>
      <c r="O26" s="25" t="s">
        <v>73</v>
      </c>
      <c r="P26" s="32">
        <v>45657</v>
      </c>
      <c r="Q26" s="25" t="s">
        <v>78</v>
      </c>
      <c r="R26" s="25" t="s">
        <v>1875</v>
      </c>
      <c r="S26" s="25" t="s">
        <v>1780</v>
      </c>
      <c r="T26" s="33">
        <v>45747</v>
      </c>
      <c r="U26" s="26">
        <v>3.718</v>
      </c>
      <c r="V26" s="26">
        <v>143.90729962345301</v>
      </c>
      <c r="W26" s="26">
        <v>535.04733999999996</v>
      </c>
      <c r="X26" s="11"/>
      <c r="Y26" s="27">
        <v>5.127309559E-3</v>
      </c>
      <c r="Z26" s="27">
        <f t="shared" si="0"/>
        <v>1.8753651656896103E-4</v>
      </c>
    </row>
    <row r="27" spans="1:26" ht="13.5" thickBot="1">
      <c r="A27" s="21">
        <v>13908</v>
      </c>
      <c r="B27" s="21">
        <v>13908</v>
      </c>
      <c r="C27" s="25" t="s">
        <v>1991</v>
      </c>
      <c r="D27" s="25"/>
      <c r="E27" s="25"/>
      <c r="F27" s="25" t="s">
        <v>1992</v>
      </c>
      <c r="G27" s="25" t="s">
        <v>1993</v>
      </c>
      <c r="H27" s="25" t="s">
        <v>1776</v>
      </c>
      <c r="I27" s="25" t="s">
        <v>1923</v>
      </c>
      <c r="J27" s="25"/>
      <c r="K27" s="25" t="s">
        <v>155</v>
      </c>
      <c r="L27" s="25"/>
      <c r="M27" s="25"/>
      <c r="N27" s="25" t="s">
        <v>1839</v>
      </c>
      <c r="O27" s="25" t="s">
        <v>73</v>
      </c>
      <c r="P27" s="32">
        <v>45657</v>
      </c>
      <c r="Q27" s="25" t="s">
        <v>78</v>
      </c>
      <c r="R27" s="25" t="s">
        <v>1875</v>
      </c>
      <c r="S27" s="25" t="s">
        <v>1780</v>
      </c>
      <c r="T27" s="33">
        <v>45747</v>
      </c>
      <c r="U27" s="26">
        <v>3.718</v>
      </c>
      <c r="V27" s="26">
        <v>2249.1234292630402</v>
      </c>
      <c r="W27" s="26">
        <v>8362.2409100000004</v>
      </c>
      <c r="X27" s="11"/>
      <c r="Y27" s="27">
        <v>8.0134587265000001E-2</v>
      </c>
      <c r="Z27" s="27">
        <f t="shared" si="0"/>
        <v>2.9310033220085892E-3</v>
      </c>
    </row>
    <row r="28" spans="1:26" ht="13.5" thickBot="1">
      <c r="A28" s="21">
        <v>13908</v>
      </c>
      <c r="B28" s="21">
        <v>13908</v>
      </c>
      <c r="C28" s="25" t="s">
        <v>1994</v>
      </c>
      <c r="D28" s="25"/>
      <c r="E28" s="25"/>
      <c r="F28" s="25" t="s">
        <v>1995</v>
      </c>
      <c r="G28" s="25" t="s">
        <v>1996</v>
      </c>
      <c r="H28" s="25" t="s">
        <v>1776</v>
      </c>
      <c r="I28" s="25" t="s">
        <v>1923</v>
      </c>
      <c r="J28" s="25"/>
      <c r="K28" s="25" t="s">
        <v>155</v>
      </c>
      <c r="L28" s="25"/>
      <c r="M28" s="25"/>
      <c r="N28" s="25" t="s">
        <v>333</v>
      </c>
      <c r="O28" s="25" t="s">
        <v>1997</v>
      </c>
      <c r="P28" s="32">
        <v>45657</v>
      </c>
      <c r="Q28" s="25" t="s">
        <v>78</v>
      </c>
      <c r="R28" s="25" t="s">
        <v>1875</v>
      </c>
      <c r="S28" s="25" t="s">
        <v>1998</v>
      </c>
      <c r="T28" s="33">
        <v>45747</v>
      </c>
      <c r="U28" s="26">
        <v>3.718</v>
      </c>
      <c r="V28" s="26">
        <v>855.78480096826297</v>
      </c>
      <c r="W28" s="26">
        <v>3181.80789</v>
      </c>
      <c r="X28" s="27">
        <v>6.2587405750000004E-3</v>
      </c>
      <c r="Y28" s="27">
        <v>3.0490973025999998E-2</v>
      </c>
      <c r="Z28" s="27">
        <f t="shared" si="0"/>
        <v>1.115238079834648E-3</v>
      </c>
    </row>
    <row r="29" spans="1:26">
      <c r="A29" s="21">
        <v>13908</v>
      </c>
      <c r="B29" s="21">
        <v>13908</v>
      </c>
      <c r="C29" s="25" t="s">
        <v>1999</v>
      </c>
      <c r="D29" s="25"/>
      <c r="E29" s="25"/>
      <c r="F29" s="25" t="s">
        <v>2000</v>
      </c>
      <c r="G29" s="25" t="s">
        <v>2001</v>
      </c>
      <c r="H29" s="25" t="s">
        <v>1776</v>
      </c>
      <c r="I29" s="25" t="s">
        <v>1923</v>
      </c>
      <c r="J29" s="25"/>
      <c r="K29" s="25" t="s">
        <v>155</v>
      </c>
      <c r="L29" s="25"/>
      <c r="M29" s="25"/>
      <c r="N29" s="25" t="s">
        <v>333</v>
      </c>
      <c r="O29" s="25" t="s">
        <v>73</v>
      </c>
      <c r="P29" s="32">
        <v>45657</v>
      </c>
      <c r="Q29" s="25" t="s">
        <v>78</v>
      </c>
      <c r="R29" s="25" t="s">
        <v>1875</v>
      </c>
      <c r="S29" s="25" t="s">
        <v>1780</v>
      </c>
      <c r="T29" s="33">
        <v>45747</v>
      </c>
      <c r="U29" s="26">
        <v>3.718</v>
      </c>
      <c r="V29" s="26">
        <v>242.394392146315</v>
      </c>
      <c r="W29" s="26">
        <v>901.22235000000001</v>
      </c>
      <c r="X29" s="11"/>
      <c r="Y29" s="27">
        <v>8.6363310770000007E-3</v>
      </c>
      <c r="Z29" s="27">
        <f t="shared" si="0"/>
        <v>3.1588251643881269E-4</v>
      </c>
    </row>
    <row r="30" spans="1:26">
      <c r="A30" s="21">
        <v>13908</v>
      </c>
      <c r="B30" s="21">
        <v>13908</v>
      </c>
      <c r="C30" s="25" t="s">
        <v>1966</v>
      </c>
      <c r="D30" s="25"/>
      <c r="E30" s="25"/>
      <c r="F30" s="25" t="s">
        <v>2002</v>
      </c>
      <c r="G30" s="25" t="s">
        <v>2003</v>
      </c>
      <c r="H30" s="25" t="s">
        <v>1776</v>
      </c>
      <c r="I30" s="25" t="s">
        <v>1919</v>
      </c>
      <c r="J30" s="25"/>
      <c r="K30" s="25" t="s">
        <v>155</v>
      </c>
      <c r="L30" s="25"/>
      <c r="M30" s="25"/>
      <c r="N30" s="25" t="s">
        <v>333</v>
      </c>
      <c r="O30" s="25" t="s">
        <v>73</v>
      </c>
      <c r="P30" s="32">
        <v>45657</v>
      </c>
      <c r="Q30" s="25" t="s">
        <v>78</v>
      </c>
      <c r="R30" s="25" t="s">
        <v>1875</v>
      </c>
      <c r="S30" s="25" t="s">
        <v>1780</v>
      </c>
      <c r="T30" s="33">
        <v>45747</v>
      </c>
      <c r="U30" s="26">
        <v>3.718</v>
      </c>
      <c r="V30" s="26">
        <v>429.58239107046802</v>
      </c>
      <c r="W30" s="26">
        <v>1597.18733</v>
      </c>
      <c r="X30" s="11"/>
      <c r="Y30" s="27">
        <v>1.5305699613999999E-2</v>
      </c>
      <c r="Z30" s="27">
        <f t="shared" si="0"/>
        <v>5.598213948251376E-4</v>
      </c>
    </row>
    <row r="31" spans="1:26">
      <c r="A31" s="21">
        <v>13908</v>
      </c>
      <c r="B31" s="21">
        <v>13908</v>
      </c>
      <c r="C31" s="25" t="s">
        <v>2004</v>
      </c>
      <c r="D31" s="25"/>
      <c r="E31" s="25"/>
      <c r="F31" s="25" t="s">
        <v>2004</v>
      </c>
      <c r="G31" s="25" t="s">
        <v>2005</v>
      </c>
      <c r="H31" s="25" t="s">
        <v>1776</v>
      </c>
      <c r="I31" s="25" t="s">
        <v>1923</v>
      </c>
      <c r="J31" s="25"/>
      <c r="K31" s="25" t="s">
        <v>155</v>
      </c>
      <c r="L31" s="25"/>
      <c r="M31" s="25"/>
      <c r="N31" s="25" t="s">
        <v>333</v>
      </c>
      <c r="O31" s="25" t="s">
        <v>73</v>
      </c>
      <c r="P31" s="32">
        <v>45657</v>
      </c>
      <c r="Q31" s="25" t="s">
        <v>78</v>
      </c>
      <c r="R31" s="25" t="s">
        <v>1875</v>
      </c>
      <c r="S31" s="25" t="s">
        <v>1780</v>
      </c>
      <c r="T31" s="33">
        <v>45747</v>
      </c>
      <c r="U31" s="26">
        <v>3.718</v>
      </c>
      <c r="V31" s="26">
        <v>553.11536040882197</v>
      </c>
      <c r="W31" s="26">
        <v>2056.4829100000002</v>
      </c>
      <c r="X31" s="11"/>
      <c r="Y31" s="27">
        <v>1.9707087009999999E-2</v>
      </c>
      <c r="Z31" s="27">
        <f t="shared" si="0"/>
        <v>7.2080657633958201E-4</v>
      </c>
    </row>
    <row r="32" spans="1:26">
      <c r="A32" s="21">
        <v>13908</v>
      </c>
      <c r="B32" s="21">
        <v>13908</v>
      </c>
      <c r="C32" s="25" t="s">
        <v>2006</v>
      </c>
      <c r="D32" s="25"/>
      <c r="E32" s="25"/>
      <c r="F32" s="25" t="s">
        <v>2007</v>
      </c>
      <c r="G32" s="25" t="s">
        <v>2008</v>
      </c>
      <c r="H32" s="25" t="s">
        <v>1776</v>
      </c>
      <c r="I32" s="25" t="s">
        <v>1923</v>
      </c>
      <c r="J32" s="25"/>
      <c r="K32" s="25" t="s">
        <v>155</v>
      </c>
      <c r="L32" s="25"/>
      <c r="M32" s="25"/>
      <c r="N32" s="25" t="s">
        <v>333</v>
      </c>
      <c r="O32" s="25" t="s">
        <v>73</v>
      </c>
      <c r="P32" s="32">
        <v>45657</v>
      </c>
      <c r="Q32" s="25" t="s">
        <v>78</v>
      </c>
      <c r="R32" s="25" t="s">
        <v>1875</v>
      </c>
      <c r="S32" s="25" t="s">
        <v>1780</v>
      </c>
      <c r="T32" s="33">
        <v>45747</v>
      </c>
      <c r="U32" s="26">
        <v>3.718</v>
      </c>
      <c r="V32" s="26">
        <v>423.32200107584703</v>
      </c>
      <c r="W32" s="26">
        <v>1573.9112</v>
      </c>
      <c r="X32" s="11"/>
      <c r="Y32" s="27">
        <v>1.5082646597E-2</v>
      </c>
      <c r="Z32" s="27">
        <f t="shared" si="0"/>
        <v>5.5166300581341711E-4</v>
      </c>
    </row>
    <row r="33" spans="1:26">
      <c r="A33" s="21">
        <v>13908</v>
      </c>
      <c r="B33" s="21">
        <v>13908</v>
      </c>
      <c r="C33" s="25" t="s">
        <v>2006</v>
      </c>
      <c r="D33" s="25"/>
      <c r="E33" s="25"/>
      <c r="F33" s="25" t="s">
        <v>2009</v>
      </c>
      <c r="G33" s="25" t="s">
        <v>2010</v>
      </c>
      <c r="H33" s="25" t="s">
        <v>1776</v>
      </c>
      <c r="I33" s="25" t="s">
        <v>1923</v>
      </c>
      <c r="J33" s="25"/>
      <c r="K33" s="25" t="s">
        <v>155</v>
      </c>
      <c r="L33" s="25"/>
      <c r="M33" s="25"/>
      <c r="N33" s="25" t="s">
        <v>333</v>
      </c>
      <c r="O33" s="25" t="s">
        <v>73</v>
      </c>
      <c r="P33" s="32">
        <v>45657</v>
      </c>
      <c r="Q33" s="25" t="s">
        <v>78</v>
      </c>
      <c r="R33" s="25" t="s">
        <v>1875</v>
      </c>
      <c r="S33" s="25" t="s">
        <v>1780</v>
      </c>
      <c r="T33" s="33">
        <v>45747</v>
      </c>
      <c r="U33" s="26">
        <v>3.718</v>
      </c>
      <c r="V33" s="26">
        <v>1553.59527165143</v>
      </c>
      <c r="W33" s="26">
        <v>5776.2672199999997</v>
      </c>
      <c r="X33" s="11"/>
      <c r="Y33" s="27">
        <v>5.53534387E-2</v>
      </c>
      <c r="Z33" s="27">
        <f t="shared" si="0"/>
        <v>2.0246078285526595E-3</v>
      </c>
    </row>
    <row r="34" spans="1:26">
      <c r="A34" s="21">
        <v>13908</v>
      </c>
      <c r="B34" s="21">
        <v>13908</v>
      </c>
      <c r="C34" s="25" t="s">
        <v>2011</v>
      </c>
      <c r="D34" s="25"/>
      <c r="E34" s="25"/>
      <c r="F34" s="25" t="s">
        <v>2012</v>
      </c>
      <c r="G34" s="25" t="s">
        <v>2013</v>
      </c>
      <c r="H34" s="25" t="s">
        <v>1776</v>
      </c>
      <c r="I34" s="25" t="s">
        <v>1923</v>
      </c>
      <c r="J34" s="25"/>
      <c r="K34" s="25" t="s">
        <v>155</v>
      </c>
      <c r="L34" s="25"/>
      <c r="M34" s="25"/>
      <c r="N34" s="25" t="s">
        <v>333</v>
      </c>
      <c r="O34" s="25" t="s">
        <v>73</v>
      </c>
      <c r="P34" s="32">
        <v>45664</v>
      </c>
      <c r="Q34" s="25" t="s">
        <v>78</v>
      </c>
      <c r="R34" s="25" t="s">
        <v>1875</v>
      </c>
      <c r="S34" s="25" t="s">
        <v>1780</v>
      </c>
      <c r="T34" s="33">
        <v>45747</v>
      </c>
      <c r="U34" s="26">
        <v>3.718</v>
      </c>
      <c r="V34" s="26">
        <v>1173.9130392684201</v>
      </c>
      <c r="W34" s="26">
        <v>4364.6086800000003</v>
      </c>
      <c r="X34" s="11"/>
      <c r="Y34" s="27">
        <v>4.1825644454999998E-2</v>
      </c>
      <c r="Z34" s="27">
        <f t="shared" si="0"/>
        <v>1.5298151151145827E-3</v>
      </c>
    </row>
    <row r="35" spans="1:26">
      <c r="A35" s="21">
        <v>13908</v>
      </c>
      <c r="B35" s="21">
        <v>13908</v>
      </c>
      <c r="C35" s="25" t="s">
        <v>2014</v>
      </c>
      <c r="D35" s="25"/>
      <c r="E35" s="25"/>
      <c r="F35" s="25" t="s">
        <v>2015</v>
      </c>
      <c r="G35" s="25" t="s">
        <v>2016</v>
      </c>
      <c r="H35" s="25" t="s">
        <v>1776</v>
      </c>
      <c r="I35" s="25" t="s">
        <v>1919</v>
      </c>
      <c r="J35" s="25"/>
      <c r="K35" s="25" t="s">
        <v>155</v>
      </c>
      <c r="L35" s="25"/>
      <c r="M35" s="25"/>
      <c r="N35" s="25" t="s">
        <v>333</v>
      </c>
      <c r="O35" s="25" t="s">
        <v>73</v>
      </c>
      <c r="P35" s="32">
        <v>45666</v>
      </c>
      <c r="Q35" s="25" t="s">
        <v>78</v>
      </c>
      <c r="R35" s="25" t="s">
        <v>1875</v>
      </c>
      <c r="S35" s="25" t="s">
        <v>1780</v>
      </c>
      <c r="T35" s="33">
        <v>45747</v>
      </c>
      <c r="U35" s="26">
        <v>3.718</v>
      </c>
      <c r="V35" s="26">
        <v>192.46888918773499</v>
      </c>
      <c r="W35" s="26">
        <v>715.59933000000001</v>
      </c>
      <c r="X35" s="11"/>
      <c r="Y35" s="27">
        <v>6.8575227109999998E-3</v>
      </c>
      <c r="Z35" s="27">
        <f t="shared" si="0"/>
        <v>2.508208070098665E-4</v>
      </c>
    </row>
    <row r="36" spans="1:26">
      <c r="A36" s="21">
        <v>13908</v>
      </c>
      <c r="B36" s="21">
        <v>13908</v>
      </c>
      <c r="C36" s="25" t="s">
        <v>2017</v>
      </c>
      <c r="D36" s="25"/>
      <c r="E36" s="25"/>
      <c r="F36" s="25" t="s">
        <v>2018</v>
      </c>
      <c r="G36" s="25" t="s">
        <v>2019</v>
      </c>
      <c r="H36" s="25" t="s">
        <v>1776</v>
      </c>
      <c r="I36" s="25" t="s">
        <v>1923</v>
      </c>
      <c r="J36" s="25"/>
      <c r="K36" s="25" t="s">
        <v>155</v>
      </c>
      <c r="L36" s="25"/>
      <c r="M36" s="25"/>
      <c r="N36" s="25" t="s">
        <v>333</v>
      </c>
      <c r="O36" s="25" t="s">
        <v>73</v>
      </c>
      <c r="P36" s="32">
        <v>45673</v>
      </c>
      <c r="Q36" s="25" t="s">
        <v>78</v>
      </c>
      <c r="R36" s="25" t="s">
        <v>1875</v>
      </c>
      <c r="S36" s="25" t="s">
        <v>1780</v>
      </c>
      <c r="T36" s="33">
        <v>45747</v>
      </c>
      <c r="U36" s="26">
        <v>3.718</v>
      </c>
      <c r="V36" s="26">
        <v>481.25</v>
      </c>
      <c r="W36" s="26">
        <v>1789.2874999999999</v>
      </c>
      <c r="X36" s="11"/>
      <c r="Y36" s="27">
        <v>1.7146577914999999E-2</v>
      </c>
      <c r="Z36" s="27">
        <f t="shared" si="0"/>
        <v>6.2715337467220166E-4</v>
      </c>
    </row>
    <row r="37" spans="1:26">
      <c r="A37" s="21">
        <v>13908</v>
      </c>
      <c r="B37" s="21">
        <v>13908</v>
      </c>
      <c r="C37" s="25" t="s">
        <v>2020</v>
      </c>
      <c r="D37" s="25"/>
      <c r="E37" s="25"/>
      <c r="F37" s="25" t="s">
        <v>2021</v>
      </c>
      <c r="G37" s="25" t="s">
        <v>2022</v>
      </c>
      <c r="H37" s="25" t="s">
        <v>1776</v>
      </c>
      <c r="I37" s="25" t="s">
        <v>1923</v>
      </c>
      <c r="J37" s="25"/>
      <c r="K37" s="25" t="s">
        <v>155</v>
      </c>
      <c r="L37" s="25"/>
      <c r="M37" s="25"/>
      <c r="N37" s="25" t="s">
        <v>333</v>
      </c>
      <c r="O37" s="25" t="s">
        <v>73</v>
      </c>
      <c r="P37" s="32">
        <v>45694</v>
      </c>
      <c r="Q37" s="25" t="s">
        <v>78</v>
      </c>
      <c r="R37" s="25" t="s">
        <v>1875</v>
      </c>
      <c r="S37" s="25" t="s">
        <v>1998</v>
      </c>
      <c r="T37" s="33">
        <v>45747</v>
      </c>
      <c r="U37" s="26">
        <v>3.718</v>
      </c>
      <c r="V37" s="26">
        <v>658.09803119956996</v>
      </c>
      <c r="W37" s="26">
        <v>2446.8084800000001</v>
      </c>
      <c r="X37" s="11"/>
      <c r="Y37" s="27">
        <v>2.3447541127999998E-2</v>
      </c>
      <c r="Z37" s="27">
        <f t="shared" si="0"/>
        <v>8.5761745689754191E-4</v>
      </c>
    </row>
    <row r="38" spans="1:26">
      <c r="A38" s="21">
        <v>13908</v>
      </c>
      <c r="B38" s="21">
        <v>13908</v>
      </c>
      <c r="C38" s="25" t="s">
        <v>2023</v>
      </c>
      <c r="D38" s="25"/>
      <c r="E38" s="25"/>
      <c r="F38" s="25" t="s">
        <v>2024</v>
      </c>
      <c r="G38" s="25" t="s">
        <v>2025</v>
      </c>
      <c r="H38" s="25" t="s">
        <v>1776</v>
      </c>
      <c r="I38" s="25" t="s">
        <v>1923</v>
      </c>
      <c r="J38" s="25"/>
      <c r="K38" s="25" t="s">
        <v>155</v>
      </c>
      <c r="L38" s="25"/>
      <c r="M38" s="25"/>
      <c r="N38" s="25" t="s">
        <v>333</v>
      </c>
      <c r="O38" s="25" t="s">
        <v>73</v>
      </c>
      <c r="P38" s="32">
        <v>45713</v>
      </c>
      <c r="Q38" s="25" t="s">
        <v>78</v>
      </c>
      <c r="R38" s="25" t="s">
        <v>1875</v>
      </c>
      <c r="S38" s="25" t="s">
        <v>1780</v>
      </c>
      <c r="T38" s="33">
        <v>45747</v>
      </c>
      <c r="U38" s="26">
        <v>3.718</v>
      </c>
      <c r="V38" s="26">
        <v>4631.4103093060803</v>
      </c>
      <c r="W38" s="26">
        <v>17219.58353</v>
      </c>
      <c r="X38" s="11"/>
      <c r="Y38" s="27">
        <v>0.165013688784</v>
      </c>
      <c r="Z38" s="27">
        <f t="shared" si="0"/>
        <v>6.0355420363073925E-3</v>
      </c>
    </row>
    <row r="39" spans="1:26">
      <c r="A39" s="21">
        <v>13908</v>
      </c>
      <c r="B39" s="21">
        <v>13908</v>
      </c>
      <c r="C39" s="25" t="s">
        <v>2026</v>
      </c>
      <c r="D39" s="25"/>
      <c r="E39" s="25"/>
      <c r="F39" s="25" t="s">
        <v>2027</v>
      </c>
      <c r="G39" s="25" t="s">
        <v>2028</v>
      </c>
      <c r="H39" s="25" t="s">
        <v>1776</v>
      </c>
      <c r="I39" s="25" t="s">
        <v>1923</v>
      </c>
      <c r="J39" s="25"/>
      <c r="K39" s="25" t="s">
        <v>155</v>
      </c>
      <c r="L39" s="25"/>
      <c r="M39" s="25"/>
      <c r="N39" s="25" t="s">
        <v>333</v>
      </c>
      <c r="O39" s="25" t="s">
        <v>73</v>
      </c>
      <c r="P39" s="32">
        <v>45714</v>
      </c>
      <c r="Q39" s="25" t="s">
        <v>78</v>
      </c>
      <c r="R39" s="25" t="s">
        <v>1875</v>
      </c>
      <c r="S39" s="25" t="s">
        <v>1780</v>
      </c>
      <c r="T39" s="33">
        <v>45747</v>
      </c>
      <c r="U39" s="26">
        <v>3.718</v>
      </c>
      <c r="V39" s="26">
        <v>304.81983055406101</v>
      </c>
      <c r="W39" s="26">
        <v>1133.3201300000001</v>
      </c>
      <c r="X39" s="11"/>
      <c r="Y39" s="27">
        <v>1.0860502804E-2</v>
      </c>
      <c r="Z39" s="27">
        <f t="shared" si="0"/>
        <v>3.9723383979010549E-4</v>
      </c>
    </row>
    <row r="40" spans="1:26">
      <c r="A40" s="21">
        <v>13908</v>
      </c>
      <c r="B40" s="21">
        <v>13908</v>
      </c>
      <c r="C40" s="25" t="s">
        <v>2026</v>
      </c>
      <c r="D40" s="25"/>
      <c r="E40" s="25"/>
      <c r="F40" s="25" t="s">
        <v>2029</v>
      </c>
      <c r="G40" s="25" t="s">
        <v>2030</v>
      </c>
      <c r="H40" s="25" t="s">
        <v>1776</v>
      </c>
      <c r="I40" s="25" t="s">
        <v>1923</v>
      </c>
      <c r="J40" s="25"/>
      <c r="K40" s="25" t="s">
        <v>155</v>
      </c>
      <c r="L40" s="25"/>
      <c r="M40" s="25"/>
      <c r="N40" s="25" t="s">
        <v>333</v>
      </c>
      <c r="O40" s="25" t="s">
        <v>73</v>
      </c>
      <c r="P40" s="32">
        <v>45714</v>
      </c>
      <c r="Q40" s="25" t="s">
        <v>78</v>
      </c>
      <c r="R40" s="25" t="s">
        <v>1875</v>
      </c>
      <c r="S40" s="25" t="s">
        <v>1780</v>
      </c>
      <c r="T40" s="33">
        <v>45747</v>
      </c>
      <c r="U40" s="26">
        <v>3.718</v>
      </c>
      <c r="V40" s="26">
        <v>290.18360946745599</v>
      </c>
      <c r="W40" s="26">
        <v>1078.90266</v>
      </c>
      <c r="X40" s="11"/>
      <c r="Y40" s="27">
        <v>1.0339025183000001E-2</v>
      </c>
      <c r="Z40" s="27">
        <f t="shared" si="0"/>
        <v>3.7816027003028584E-4</v>
      </c>
    </row>
    <row r="41" spans="1:26">
      <c r="A41" s="21">
        <v>13908</v>
      </c>
      <c r="B41" s="21">
        <v>13908</v>
      </c>
      <c r="C41" s="25" t="s">
        <v>2031</v>
      </c>
      <c r="D41" s="25"/>
      <c r="E41" s="25"/>
      <c r="F41" s="25" t="s">
        <v>2032</v>
      </c>
      <c r="G41" s="25" t="s">
        <v>2033</v>
      </c>
      <c r="H41" s="25" t="s">
        <v>1776</v>
      </c>
      <c r="I41" s="25" t="s">
        <v>1919</v>
      </c>
      <c r="J41" s="25"/>
      <c r="K41" s="25" t="s">
        <v>155</v>
      </c>
      <c r="L41" s="25"/>
      <c r="M41" s="25"/>
      <c r="N41" s="25" t="s">
        <v>333</v>
      </c>
      <c r="O41" s="25" t="s">
        <v>73</v>
      </c>
      <c r="P41" s="32">
        <v>45721</v>
      </c>
      <c r="Q41" s="25" t="s">
        <v>78</v>
      </c>
      <c r="R41" s="25" t="s">
        <v>1875</v>
      </c>
      <c r="S41" s="25" t="s">
        <v>1780</v>
      </c>
      <c r="T41" s="33">
        <v>45747</v>
      </c>
      <c r="U41" s="26">
        <v>3.718</v>
      </c>
      <c r="V41" s="26">
        <v>24.868230231306999</v>
      </c>
      <c r="W41" s="26">
        <v>92.460080000000005</v>
      </c>
      <c r="X41" s="27">
        <v>0.195681866467</v>
      </c>
      <c r="Y41" s="27">
        <v>8.8603646099999999E-4</v>
      </c>
      <c r="Z41" s="27">
        <f t="shared" si="0"/>
        <v>3.240767690740686E-5</v>
      </c>
    </row>
    <row r="42" spans="1:26">
      <c r="A42" s="21">
        <v>13908</v>
      </c>
      <c r="B42" s="21">
        <v>13908</v>
      </c>
      <c r="C42" s="25" t="s">
        <v>1920</v>
      </c>
      <c r="D42" s="25"/>
      <c r="E42" s="25"/>
      <c r="F42" s="25" t="s">
        <v>2034</v>
      </c>
      <c r="G42" s="25" t="s">
        <v>2035</v>
      </c>
      <c r="H42" s="25" t="s">
        <v>1776</v>
      </c>
      <c r="I42" s="25" t="s">
        <v>1923</v>
      </c>
      <c r="J42" s="25"/>
      <c r="K42" s="25" t="s">
        <v>155</v>
      </c>
      <c r="L42" s="25"/>
      <c r="M42" s="25"/>
      <c r="N42" s="25" t="s">
        <v>333</v>
      </c>
      <c r="O42" s="25" t="s">
        <v>73</v>
      </c>
      <c r="P42" s="32">
        <v>45657</v>
      </c>
      <c r="Q42" s="25" t="s">
        <v>78</v>
      </c>
      <c r="R42" s="25" t="s">
        <v>1875</v>
      </c>
      <c r="S42" s="25" t="s">
        <v>1780</v>
      </c>
      <c r="T42" s="33">
        <v>45747</v>
      </c>
      <c r="U42" s="26">
        <v>3.718</v>
      </c>
      <c r="V42" s="26">
        <v>910.13641742872505</v>
      </c>
      <c r="W42" s="26">
        <v>3383.8872000000001</v>
      </c>
      <c r="X42" s="27">
        <v>4.9952573210000004E-3</v>
      </c>
      <c r="Y42" s="27">
        <v>3.2427480509000003E-2</v>
      </c>
      <c r="Z42" s="27">
        <f t="shared" si="0"/>
        <v>1.1860677934597249E-3</v>
      </c>
    </row>
    <row r="43" spans="1:26">
      <c r="A43" s="63" t="s">
        <v>2036</v>
      </c>
      <c r="B43" s="62"/>
      <c r="C43" s="62"/>
      <c r="D43" s="62"/>
      <c r="E43" s="65" t="s">
        <v>87</v>
      </c>
      <c r="F43" s="62"/>
      <c r="G43" s="62"/>
      <c r="H43" s="66" t="s">
        <v>88</v>
      </c>
      <c r="I43" s="62"/>
      <c r="J43" s="62"/>
      <c r="K43" s="67">
        <v>20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12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</sheetData>
  <autoFilter ref="A1:Z1" xr:uid="{00000000-0001-0000-1300-000000000000}"/>
  <mergeCells count="5">
    <mergeCell ref="A43:D44"/>
    <mergeCell ref="E43:G44"/>
    <mergeCell ref="H43:J44"/>
    <mergeCell ref="K43:R44"/>
    <mergeCell ref="S43:Z4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11"/>
  <sheetViews>
    <sheetView rightToLeft="1" topLeftCell="P1" workbookViewId="0">
      <selection activeCell="AD4" sqref="AD4"/>
    </sheetView>
  </sheetViews>
  <sheetFormatPr defaultRowHeight="12.75" customHeight="1"/>
  <cols>
    <col min="1" max="1" width="39" bestFit="1" customWidth="1"/>
    <col min="2" max="2" width="13.7109375" bestFit="1" customWidth="1"/>
    <col min="3" max="3" width="26.42578125" bestFit="1" customWidth="1"/>
    <col min="4" max="4" width="13.7109375" bestFit="1" customWidth="1"/>
    <col min="5" max="5" width="25.140625" bestFit="1" customWidth="1"/>
    <col min="6" max="6" width="18.85546875" bestFit="1" customWidth="1"/>
    <col min="7" max="7" width="15" bestFit="1" customWidth="1"/>
    <col min="8" max="8" width="18.85546875" bestFit="1" customWidth="1"/>
    <col min="9" max="9" width="13.7109375" bestFit="1" customWidth="1"/>
    <col min="10" max="10" width="26.42578125" bestFit="1" customWidth="1"/>
    <col min="11" max="11" width="17.5703125" bestFit="1" customWidth="1"/>
    <col min="12" max="12" width="25.140625" bestFit="1" customWidth="1"/>
    <col min="13" max="14" width="15" bestFit="1" customWidth="1"/>
    <col min="15" max="15" width="20.140625" bestFit="1" customWidth="1"/>
    <col min="16" max="17" width="15" bestFit="1" customWidth="1"/>
    <col min="18" max="18" width="17.5703125" bestFit="1" customWidth="1"/>
    <col min="19" max="19" width="25.140625" bestFit="1" customWidth="1"/>
    <col min="20" max="20" width="20.140625" bestFit="1" customWidth="1"/>
    <col min="21" max="21" width="12.42578125" bestFit="1" customWidth="1"/>
    <col min="22" max="22" width="11.28515625" bestFit="1" customWidth="1"/>
    <col min="23" max="23" width="18.85546875" bestFit="1" customWidth="1"/>
    <col min="24" max="24" width="16.28515625" bestFit="1" customWidth="1"/>
    <col min="25" max="25" width="12.42578125" bestFit="1" customWidth="1"/>
    <col min="26" max="26" width="22.5703125" bestFit="1" customWidth="1"/>
    <col min="27" max="27" width="27.7109375" bestFit="1" customWidth="1"/>
    <col min="28" max="28" width="26.42578125" bestFit="1" customWidth="1"/>
  </cols>
  <sheetData>
    <row r="1" spans="1:28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1716</v>
      </c>
      <c r="F1" s="20" t="s">
        <v>90</v>
      </c>
      <c r="G1" s="20" t="s">
        <v>91</v>
      </c>
      <c r="H1" s="20" t="s">
        <v>171</v>
      </c>
      <c r="I1" s="20" t="s">
        <v>58</v>
      </c>
      <c r="J1" s="20" t="s">
        <v>92</v>
      </c>
      <c r="K1" s="20" t="s">
        <v>179</v>
      </c>
      <c r="L1" s="20" t="s">
        <v>1693</v>
      </c>
      <c r="M1" s="20" t="s">
        <v>172</v>
      </c>
      <c r="N1" s="20" t="s">
        <v>1694</v>
      </c>
      <c r="O1" s="20" t="s">
        <v>59</v>
      </c>
      <c r="P1" s="20" t="s">
        <v>1760</v>
      </c>
      <c r="Q1" s="20" t="s">
        <v>62</v>
      </c>
      <c r="R1" s="20" t="s">
        <v>1769</v>
      </c>
      <c r="S1" s="20" t="s">
        <v>1770</v>
      </c>
      <c r="T1" s="20" t="s">
        <v>1772</v>
      </c>
      <c r="U1" s="20" t="s">
        <v>1695</v>
      </c>
      <c r="V1" s="20" t="s">
        <v>1696</v>
      </c>
      <c r="W1" s="20" t="s">
        <v>99</v>
      </c>
      <c r="X1" s="20" t="s">
        <v>100</v>
      </c>
      <c r="Y1" s="20" t="s">
        <v>64</v>
      </c>
      <c r="Z1" s="20" t="s">
        <v>66</v>
      </c>
      <c r="AA1" s="20" t="s">
        <v>67</v>
      </c>
      <c r="AB1" s="20" t="s">
        <v>22</v>
      </c>
    </row>
    <row r="2" spans="1:28">
      <c r="A2" s="21">
        <v>13908</v>
      </c>
      <c r="B2" s="21">
        <v>13908</v>
      </c>
      <c r="C2" s="25" t="s">
        <v>266</v>
      </c>
      <c r="D2" s="25" t="s">
        <v>267</v>
      </c>
      <c r="E2" s="25" t="s">
        <v>182</v>
      </c>
      <c r="F2" s="25" t="s">
        <v>2037</v>
      </c>
      <c r="G2" s="25" t="s">
        <v>2038</v>
      </c>
      <c r="H2" s="25" t="s">
        <v>1776</v>
      </c>
      <c r="I2" s="25" t="s">
        <v>72</v>
      </c>
      <c r="J2" s="25" t="s">
        <v>72</v>
      </c>
      <c r="K2" s="25" t="s">
        <v>1787</v>
      </c>
      <c r="L2" s="25" t="s">
        <v>2039</v>
      </c>
      <c r="M2" s="25" t="s">
        <v>270</v>
      </c>
      <c r="N2" s="32">
        <v>45981</v>
      </c>
      <c r="O2" s="25" t="s">
        <v>73</v>
      </c>
      <c r="P2" s="32">
        <v>45657</v>
      </c>
      <c r="Q2" s="25" t="s">
        <v>76</v>
      </c>
      <c r="R2" s="25" t="s">
        <v>1875</v>
      </c>
      <c r="S2" s="25" t="s">
        <v>1780</v>
      </c>
      <c r="T2" s="33">
        <v>45747</v>
      </c>
      <c r="U2" s="30">
        <v>17000</v>
      </c>
      <c r="V2" s="30">
        <v>1</v>
      </c>
      <c r="W2" s="26">
        <v>1184</v>
      </c>
      <c r="X2" s="26">
        <v>1369</v>
      </c>
      <c r="Y2" s="26">
        <v>1</v>
      </c>
      <c r="Z2" s="26">
        <v>16.208960000000001</v>
      </c>
      <c r="AA2" s="27">
        <v>1.9126365324E-2</v>
      </c>
      <c r="AB2" s="27">
        <f t="shared" ref="AB2:AB9" si="0">+Z2/sum</f>
        <v>5.6813139106637316E-6</v>
      </c>
    </row>
    <row r="3" spans="1:28">
      <c r="A3" s="21">
        <v>13908</v>
      </c>
      <c r="B3" s="21">
        <v>13908</v>
      </c>
      <c r="C3" s="25" t="s">
        <v>1449</v>
      </c>
      <c r="D3" s="25" t="s">
        <v>1450</v>
      </c>
      <c r="E3" s="25" t="s">
        <v>182</v>
      </c>
      <c r="F3" s="25" t="s">
        <v>2040</v>
      </c>
      <c r="G3" s="25" t="s">
        <v>2041</v>
      </c>
      <c r="H3" s="25" t="s">
        <v>1776</v>
      </c>
      <c r="I3" s="25" t="s">
        <v>72</v>
      </c>
      <c r="J3" s="25" t="s">
        <v>72</v>
      </c>
      <c r="K3" s="25" t="s">
        <v>1787</v>
      </c>
      <c r="L3" s="25" t="s">
        <v>1451</v>
      </c>
      <c r="M3" s="25" t="s">
        <v>196</v>
      </c>
      <c r="N3" s="32">
        <v>46330</v>
      </c>
      <c r="O3" s="25" t="s">
        <v>73</v>
      </c>
      <c r="P3" s="32">
        <v>45657</v>
      </c>
      <c r="Q3" s="25" t="s">
        <v>76</v>
      </c>
      <c r="R3" s="25" t="s">
        <v>1875</v>
      </c>
      <c r="S3" s="25" t="s">
        <v>1780</v>
      </c>
      <c r="T3" s="33">
        <v>45747</v>
      </c>
      <c r="U3" s="30">
        <v>1004.64</v>
      </c>
      <c r="V3" s="30">
        <v>0</v>
      </c>
      <c r="W3" s="26">
        <v>100000</v>
      </c>
      <c r="X3" s="26">
        <v>51.030999999999999</v>
      </c>
      <c r="Y3" s="26">
        <v>1</v>
      </c>
      <c r="Z3" s="26">
        <v>51.030999999999999</v>
      </c>
      <c r="AA3" s="27">
        <v>6.0215926800999998E-2</v>
      </c>
      <c r="AB3" s="27">
        <f t="shared" si="0"/>
        <v>1.7886596683259189E-5</v>
      </c>
    </row>
    <row r="4" spans="1:28">
      <c r="A4" s="21">
        <v>13908</v>
      </c>
      <c r="B4" s="21">
        <v>13908</v>
      </c>
      <c r="C4" s="25" t="s">
        <v>472</v>
      </c>
      <c r="D4" s="25" t="s">
        <v>473</v>
      </c>
      <c r="E4" s="25" t="s">
        <v>182</v>
      </c>
      <c r="F4" s="25" t="s">
        <v>2042</v>
      </c>
      <c r="G4" s="25" t="s">
        <v>2043</v>
      </c>
      <c r="H4" s="25" t="s">
        <v>1776</v>
      </c>
      <c r="I4" s="25" t="s">
        <v>72</v>
      </c>
      <c r="J4" s="25" t="s">
        <v>72</v>
      </c>
      <c r="K4" s="25" t="s">
        <v>1787</v>
      </c>
      <c r="L4" s="25" t="s">
        <v>1511</v>
      </c>
      <c r="M4" s="25" t="s">
        <v>327</v>
      </c>
      <c r="N4" s="32">
        <v>46017</v>
      </c>
      <c r="O4" s="25" t="s">
        <v>73</v>
      </c>
      <c r="P4" s="32">
        <v>45657</v>
      </c>
      <c r="Q4" s="25" t="s">
        <v>76</v>
      </c>
      <c r="R4" s="25" t="s">
        <v>108</v>
      </c>
      <c r="S4" s="25" t="s">
        <v>1780</v>
      </c>
      <c r="T4" s="33">
        <v>45747</v>
      </c>
      <c r="U4" s="30">
        <v>3911</v>
      </c>
      <c r="V4" s="30">
        <v>0</v>
      </c>
      <c r="W4" s="26">
        <v>52500</v>
      </c>
      <c r="X4" s="26">
        <v>181.42609999999999</v>
      </c>
      <c r="Y4" s="26">
        <v>1</v>
      </c>
      <c r="Z4" s="26">
        <v>95.248699999999999</v>
      </c>
      <c r="AA4" s="27">
        <v>0.112392246813</v>
      </c>
      <c r="AB4" s="27">
        <f t="shared" si="0"/>
        <v>3.3385100850556516E-5</v>
      </c>
    </row>
    <row r="5" spans="1:28" ht="13.5" thickBot="1">
      <c r="A5" s="21">
        <v>13908</v>
      </c>
      <c r="B5" s="21">
        <v>13908</v>
      </c>
      <c r="C5" s="25" t="s">
        <v>472</v>
      </c>
      <c r="D5" s="25" t="s">
        <v>473</v>
      </c>
      <c r="E5" s="25" t="s">
        <v>182</v>
      </c>
      <c r="F5" s="25" t="s">
        <v>2044</v>
      </c>
      <c r="G5" s="25" t="s">
        <v>2045</v>
      </c>
      <c r="H5" s="25" t="s">
        <v>1776</v>
      </c>
      <c r="I5" s="25" t="s">
        <v>72</v>
      </c>
      <c r="J5" s="25" t="s">
        <v>72</v>
      </c>
      <c r="K5" s="25" t="s">
        <v>1787</v>
      </c>
      <c r="L5" s="25" t="s">
        <v>1511</v>
      </c>
      <c r="M5" s="25" t="s">
        <v>108</v>
      </c>
      <c r="N5" s="32">
        <v>46747</v>
      </c>
      <c r="O5" s="25" t="s">
        <v>73</v>
      </c>
      <c r="P5" s="32">
        <v>45657</v>
      </c>
      <c r="Q5" s="25" t="s">
        <v>76</v>
      </c>
      <c r="R5" s="25" t="s">
        <v>108</v>
      </c>
      <c r="S5" s="25" t="s">
        <v>1780</v>
      </c>
      <c r="T5" s="33">
        <v>45747</v>
      </c>
      <c r="U5" s="30">
        <v>4560</v>
      </c>
      <c r="V5" s="30">
        <v>0</v>
      </c>
      <c r="W5" s="26">
        <v>52500</v>
      </c>
      <c r="X5" s="26">
        <v>438.97809999999998</v>
      </c>
      <c r="Y5" s="26">
        <v>1</v>
      </c>
      <c r="Z5" s="26">
        <v>230.46350000000001</v>
      </c>
      <c r="AA5" s="27">
        <v>0.27194398005999998</v>
      </c>
      <c r="AB5" s="27">
        <f t="shared" si="0"/>
        <v>8.0778500807593507E-5</v>
      </c>
    </row>
    <row r="6" spans="1:28" ht="13.5" thickBot="1">
      <c r="A6" s="21">
        <v>13908</v>
      </c>
      <c r="B6" s="21">
        <v>13908</v>
      </c>
      <c r="C6" s="25" t="s">
        <v>2046</v>
      </c>
      <c r="D6" s="25" t="s">
        <v>2047</v>
      </c>
      <c r="E6" s="25" t="s">
        <v>182</v>
      </c>
      <c r="F6" s="25" t="s">
        <v>2048</v>
      </c>
      <c r="G6" s="25" t="s">
        <v>2049</v>
      </c>
      <c r="H6" s="25" t="s">
        <v>1776</v>
      </c>
      <c r="I6" s="25" t="s">
        <v>72</v>
      </c>
      <c r="J6" s="25" t="s">
        <v>72</v>
      </c>
      <c r="K6" s="25" t="s">
        <v>1787</v>
      </c>
      <c r="L6" s="25" t="s">
        <v>2050</v>
      </c>
      <c r="M6" s="25" t="s">
        <v>246</v>
      </c>
      <c r="N6" s="32">
        <v>45838</v>
      </c>
      <c r="O6" s="25" t="s">
        <v>73</v>
      </c>
      <c r="P6" s="32">
        <v>45657</v>
      </c>
      <c r="Q6" s="25" t="s">
        <v>76</v>
      </c>
      <c r="R6" s="25" t="s">
        <v>1875</v>
      </c>
      <c r="S6" s="25" t="s">
        <v>1780</v>
      </c>
      <c r="T6" s="33">
        <v>45747</v>
      </c>
      <c r="U6" s="30">
        <v>680</v>
      </c>
      <c r="V6" s="30">
        <v>0</v>
      </c>
      <c r="W6" s="26">
        <v>50000</v>
      </c>
      <c r="X6" s="26">
        <v>41.312199999999997</v>
      </c>
      <c r="Y6" s="26">
        <v>1</v>
      </c>
      <c r="Z6" s="26">
        <v>20.656099999999999</v>
      </c>
      <c r="AA6" s="27">
        <v>2.4373933601E-2</v>
      </c>
      <c r="AB6" s="27">
        <f t="shared" si="0"/>
        <v>7.2400566273259415E-6</v>
      </c>
    </row>
    <row r="7" spans="1:28">
      <c r="A7" s="21">
        <v>13908</v>
      </c>
      <c r="B7" s="21">
        <v>13908</v>
      </c>
      <c r="C7" s="25" t="s">
        <v>2051</v>
      </c>
      <c r="D7" s="25" t="s">
        <v>2052</v>
      </c>
      <c r="E7" s="25" t="s">
        <v>182</v>
      </c>
      <c r="F7" s="25" t="s">
        <v>2051</v>
      </c>
      <c r="G7" s="25" t="s">
        <v>2053</v>
      </c>
      <c r="H7" s="25" t="s">
        <v>1776</v>
      </c>
      <c r="I7" s="25" t="s">
        <v>72</v>
      </c>
      <c r="J7" s="25" t="s">
        <v>72</v>
      </c>
      <c r="K7" s="25" t="s">
        <v>1787</v>
      </c>
      <c r="L7" s="25" t="s">
        <v>1296</v>
      </c>
      <c r="M7" s="25" t="s">
        <v>108</v>
      </c>
      <c r="N7" s="32">
        <v>46022</v>
      </c>
      <c r="O7" s="25" t="s">
        <v>73</v>
      </c>
      <c r="P7" s="32">
        <v>45680</v>
      </c>
      <c r="Q7" s="25" t="s">
        <v>76</v>
      </c>
      <c r="R7" s="25" t="s">
        <v>1875</v>
      </c>
      <c r="S7" s="25" t="s">
        <v>1780</v>
      </c>
      <c r="T7" s="33">
        <v>45747</v>
      </c>
      <c r="U7" s="30">
        <v>27250</v>
      </c>
      <c r="V7" s="30">
        <v>0</v>
      </c>
      <c r="W7" s="26">
        <v>6000</v>
      </c>
      <c r="X7" s="26">
        <v>798.72550000000001</v>
      </c>
      <c r="Y7" s="26">
        <v>1</v>
      </c>
      <c r="Z7" s="26">
        <v>47.92353</v>
      </c>
      <c r="AA7" s="27">
        <v>5.6549151977000001E-2</v>
      </c>
      <c r="AB7" s="27">
        <f t="shared" si="0"/>
        <v>1.6797414370638871E-5</v>
      </c>
    </row>
    <row r="8" spans="1:28">
      <c r="A8" s="21">
        <v>13908</v>
      </c>
      <c r="B8" s="21">
        <v>13908</v>
      </c>
      <c r="C8" s="25" t="s">
        <v>511</v>
      </c>
      <c r="D8" s="25" t="s">
        <v>512</v>
      </c>
      <c r="E8" s="25" t="s">
        <v>182</v>
      </c>
      <c r="F8" s="25" t="s">
        <v>2054</v>
      </c>
      <c r="G8" s="25" t="s">
        <v>2055</v>
      </c>
      <c r="H8" s="25" t="s">
        <v>1776</v>
      </c>
      <c r="I8" s="25" t="s">
        <v>72</v>
      </c>
      <c r="J8" s="25" t="s">
        <v>72</v>
      </c>
      <c r="K8" s="25" t="s">
        <v>1787</v>
      </c>
      <c r="L8" s="25" t="s">
        <v>2056</v>
      </c>
      <c r="M8" s="25" t="s">
        <v>196</v>
      </c>
      <c r="N8" s="32">
        <v>46150</v>
      </c>
      <c r="O8" s="25" t="s">
        <v>73</v>
      </c>
      <c r="P8" s="32">
        <v>45698</v>
      </c>
      <c r="Q8" s="25" t="s">
        <v>76</v>
      </c>
      <c r="R8" s="25" t="s">
        <v>1875</v>
      </c>
      <c r="S8" s="25" t="s">
        <v>1780</v>
      </c>
      <c r="T8" s="33">
        <v>45747</v>
      </c>
      <c r="U8" s="30">
        <v>7000</v>
      </c>
      <c r="V8" s="30">
        <v>0</v>
      </c>
      <c r="W8" s="26">
        <v>6000</v>
      </c>
      <c r="X8" s="26">
        <v>215.21299999999999</v>
      </c>
      <c r="Y8" s="26">
        <v>1</v>
      </c>
      <c r="Z8" s="26">
        <v>12.91278</v>
      </c>
      <c r="AA8" s="27">
        <v>1.5236915116E-2</v>
      </c>
      <c r="AB8" s="27">
        <f t="shared" si="0"/>
        <v>4.525987888139672E-6</v>
      </c>
    </row>
    <row r="9" spans="1:28">
      <c r="A9" s="21">
        <v>13908</v>
      </c>
      <c r="B9" s="21">
        <v>13908</v>
      </c>
      <c r="C9" s="25" t="s">
        <v>2057</v>
      </c>
      <c r="D9" s="25" t="s">
        <v>2058</v>
      </c>
      <c r="E9" s="25" t="s">
        <v>1872</v>
      </c>
      <c r="F9" s="25" t="s">
        <v>2057</v>
      </c>
      <c r="G9" s="25" t="s">
        <v>2059</v>
      </c>
      <c r="H9" s="25" t="s">
        <v>1776</v>
      </c>
      <c r="I9" s="25" t="s">
        <v>155</v>
      </c>
      <c r="J9" s="25" t="s">
        <v>333</v>
      </c>
      <c r="K9" s="25" t="s">
        <v>1787</v>
      </c>
      <c r="L9" s="25" t="s">
        <v>1876</v>
      </c>
      <c r="M9" s="25" t="s">
        <v>1119</v>
      </c>
      <c r="N9" s="32">
        <v>47788</v>
      </c>
      <c r="O9" s="25" t="s">
        <v>73</v>
      </c>
      <c r="P9" s="32">
        <v>45657</v>
      </c>
      <c r="Q9" s="25" t="s">
        <v>78</v>
      </c>
      <c r="R9" s="25" t="s">
        <v>108</v>
      </c>
      <c r="S9" s="25" t="s">
        <v>1780</v>
      </c>
      <c r="T9" s="33">
        <v>45747</v>
      </c>
      <c r="U9" s="30">
        <v>0</v>
      </c>
      <c r="V9" s="30">
        <v>1</v>
      </c>
      <c r="W9" s="26">
        <v>82236.67</v>
      </c>
      <c r="X9" s="26">
        <v>122</v>
      </c>
      <c r="Y9" s="26">
        <v>3.718</v>
      </c>
      <c r="Z9" s="26">
        <v>373.02224999999999</v>
      </c>
      <c r="AA9" s="27">
        <v>0.44016148030399999</v>
      </c>
      <c r="AB9" s="27">
        <f t="shared" si="0"/>
        <v>1.3074598850957024E-4</v>
      </c>
    </row>
    <row r="10" spans="1:28">
      <c r="A10" s="63" t="s">
        <v>2060</v>
      </c>
      <c r="B10" s="62"/>
      <c r="C10" s="62"/>
      <c r="D10" s="62"/>
      <c r="E10" s="65" t="s">
        <v>87</v>
      </c>
      <c r="F10" s="62"/>
      <c r="G10" s="62"/>
      <c r="H10" s="62"/>
      <c r="I10" s="66" t="s">
        <v>88</v>
      </c>
      <c r="J10" s="62"/>
      <c r="K10" s="62"/>
      <c r="L10" s="67">
        <v>21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1:28" ht="12.75" customHeigh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</sheetData>
  <mergeCells count="5">
    <mergeCell ref="A10:D11"/>
    <mergeCell ref="E10:H11"/>
    <mergeCell ref="I10:K11"/>
    <mergeCell ref="L10:T11"/>
    <mergeCell ref="U10:AB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4"/>
  <sheetViews>
    <sheetView rightToLeft="1" workbookViewId="0"/>
  </sheetViews>
  <sheetFormatPr defaultRowHeight="12.75" customHeight="1"/>
  <cols>
    <col min="1" max="1" width="39" bestFit="1" customWidth="1"/>
    <col min="2" max="2" width="13.7109375" bestFit="1" customWidth="1"/>
    <col min="3" max="3" width="11.28515625" bestFit="1" customWidth="1"/>
    <col min="4" max="4" width="13.7109375" bestFit="1" customWidth="1"/>
    <col min="5" max="5" width="22.5703125" bestFit="1" customWidth="1"/>
    <col min="6" max="6" width="13.7109375" bestFit="1" customWidth="1"/>
    <col min="7" max="7" width="15" bestFit="1" customWidth="1"/>
    <col min="8" max="8" width="18.85546875" bestFit="1" customWidth="1"/>
    <col min="9" max="10" width="13.7109375" bestFit="1" customWidth="1"/>
    <col min="11" max="11" width="26.42578125" bestFit="1" customWidth="1"/>
    <col min="12" max="13" width="11.28515625" bestFit="1" customWidth="1"/>
    <col min="14" max="14" width="15" bestFit="1" customWidth="1"/>
    <col min="15" max="15" width="20.140625" bestFit="1" customWidth="1"/>
    <col min="16" max="17" width="15" bestFit="1" customWidth="1"/>
    <col min="18" max="18" width="17.5703125" bestFit="1" customWidth="1"/>
    <col min="19" max="19" width="25.140625" bestFit="1" customWidth="1"/>
    <col min="20" max="20" width="20.140625" bestFit="1" customWidth="1"/>
    <col min="21" max="21" width="12.42578125" bestFit="1" customWidth="1"/>
    <col min="22" max="22" width="11.28515625" bestFit="1" customWidth="1"/>
    <col min="23" max="23" width="18.85546875" bestFit="1" customWidth="1"/>
    <col min="24" max="24" width="16.28515625" bestFit="1" customWidth="1"/>
    <col min="25" max="25" width="12.42578125" bestFit="1" customWidth="1"/>
    <col min="26" max="26" width="17.5703125" bestFit="1" customWidth="1"/>
    <col min="27" max="27" width="27.7109375" bestFit="1" customWidth="1"/>
    <col min="28" max="28" width="26.42578125" bestFit="1" customWidth="1"/>
  </cols>
  <sheetData>
    <row r="1" spans="1:28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1716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172</v>
      </c>
      <c r="M1" s="20" t="s">
        <v>1717</v>
      </c>
      <c r="N1" s="20" t="s">
        <v>1694</v>
      </c>
      <c r="O1" s="20" t="s">
        <v>59</v>
      </c>
      <c r="P1" s="20" t="s">
        <v>1760</v>
      </c>
      <c r="Q1" s="20" t="s">
        <v>62</v>
      </c>
      <c r="R1" s="20" t="s">
        <v>1769</v>
      </c>
      <c r="S1" s="20" t="s">
        <v>1770</v>
      </c>
      <c r="T1" s="20" t="s">
        <v>1772</v>
      </c>
      <c r="U1" s="20" t="s">
        <v>1695</v>
      </c>
      <c r="V1" s="20" t="s">
        <v>1696</v>
      </c>
      <c r="W1" s="20" t="s">
        <v>99</v>
      </c>
      <c r="X1" s="20" t="s">
        <v>100</v>
      </c>
      <c r="Y1" s="20" t="s">
        <v>64</v>
      </c>
      <c r="Z1" s="20" t="s">
        <v>1718</v>
      </c>
      <c r="AA1" s="20" t="s">
        <v>67</v>
      </c>
      <c r="AB1" s="20" t="s">
        <v>22</v>
      </c>
    </row>
    <row r="2" spans="1:28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>
      <c r="A3" s="63" t="s">
        <v>2061</v>
      </c>
      <c r="B3" s="62"/>
      <c r="C3" s="62"/>
      <c r="D3" s="62"/>
      <c r="E3" s="65" t="s">
        <v>87</v>
      </c>
      <c r="F3" s="62"/>
      <c r="G3" s="62"/>
      <c r="H3" s="62"/>
      <c r="I3" s="66" t="s">
        <v>88</v>
      </c>
      <c r="J3" s="62"/>
      <c r="K3" s="62"/>
      <c r="L3" s="67">
        <v>22</v>
      </c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</sheetData>
  <mergeCells count="5">
    <mergeCell ref="A3:D4"/>
    <mergeCell ref="E3:H4"/>
    <mergeCell ref="I3:K4"/>
    <mergeCell ref="L3:T4"/>
    <mergeCell ref="U3:AB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4"/>
  <sheetViews>
    <sheetView rightToLeft="1" workbookViewId="0">
      <selection activeCell="D37" sqref="D37"/>
    </sheetView>
  </sheetViews>
  <sheetFormatPr defaultRowHeight="12.75" customHeight="1"/>
  <cols>
    <col min="1" max="1" width="39" bestFit="1" customWidth="1"/>
    <col min="2" max="3" width="13.7109375" bestFit="1" customWidth="1"/>
    <col min="4" max="4" width="21.28515625" bestFit="1" customWidth="1"/>
    <col min="5" max="5" width="22.5703125" bestFit="1" customWidth="1"/>
    <col min="6" max="6" width="12.42578125" bestFit="1" customWidth="1"/>
    <col min="7" max="7" width="17.5703125" bestFit="1" customWidth="1"/>
    <col min="8" max="8" width="31.42578125" bestFit="1" customWidth="1"/>
    <col min="9" max="9" width="35.28515625" bestFit="1" customWidth="1"/>
    <col min="10" max="10" width="34" bestFit="1" customWidth="1"/>
    <col min="11" max="11" width="21.28515625" bestFit="1" customWidth="1"/>
    <col min="12" max="12" width="22.5703125" bestFit="1" customWidth="1"/>
    <col min="13" max="13" width="12.42578125" bestFit="1" customWidth="1"/>
    <col min="14" max="14" width="17.5703125" bestFit="1" customWidth="1"/>
    <col min="15" max="15" width="31.42578125" bestFit="1" customWidth="1"/>
    <col min="16" max="16" width="30.140625" bestFit="1" customWidth="1"/>
    <col min="17" max="17" width="34" bestFit="1" customWidth="1"/>
    <col min="18" max="18" width="26.42578125" bestFit="1" customWidth="1"/>
    <col min="19" max="19" width="13.7109375" bestFit="1" customWidth="1"/>
    <col min="20" max="20" width="26.42578125" bestFit="1" customWidth="1"/>
    <col min="21" max="21" width="11.28515625" bestFit="1" customWidth="1"/>
    <col min="22" max="22" width="13.7109375" bestFit="1" customWidth="1"/>
    <col min="23" max="23" width="12.42578125" bestFit="1" customWidth="1"/>
    <col min="24" max="24" width="6.140625" bestFit="1" customWidth="1"/>
    <col min="25" max="25" width="20.140625" bestFit="1" customWidth="1"/>
    <col min="26" max="26" width="25.140625" bestFit="1" customWidth="1"/>
    <col min="27" max="28" width="15" bestFit="1" customWidth="1"/>
    <col min="29" max="29" width="12.42578125" bestFit="1" customWidth="1"/>
    <col min="30" max="30" width="32.7109375" bestFit="1" customWidth="1"/>
    <col min="31" max="31" width="12.42578125" bestFit="1" customWidth="1"/>
    <col min="32" max="32" width="11.28515625" bestFit="1" customWidth="1"/>
    <col min="33" max="33" width="18.85546875" bestFit="1" customWidth="1"/>
    <col min="34" max="34" width="17.5703125" bestFit="1" customWidth="1"/>
    <col min="35" max="35" width="42.85546875" bestFit="1" customWidth="1"/>
    <col min="36" max="36" width="37.85546875" bestFit="1" customWidth="1"/>
    <col min="37" max="37" width="34" bestFit="1" customWidth="1"/>
    <col min="38" max="38" width="31.42578125" bestFit="1" customWidth="1"/>
    <col min="39" max="39" width="22.5703125" bestFit="1" customWidth="1"/>
    <col min="40" max="40" width="27.7109375" bestFit="1" customWidth="1"/>
    <col min="41" max="41" width="26.42578125" bestFit="1" customWidth="1"/>
  </cols>
  <sheetData>
    <row r="1" spans="1:41">
      <c r="A1" s="20" t="s">
        <v>52</v>
      </c>
      <c r="B1" s="20" t="s">
        <v>53</v>
      </c>
      <c r="C1" s="20" t="s">
        <v>57</v>
      </c>
      <c r="D1" s="20" t="s">
        <v>2062</v>
      </c>
      <c r="E1" s="20" t="s">
        <v>2063</v>
      </c>
      <c r="F1" s="20" t="s">
        <v>64</v>
      </c>
      <c r="G1" s="20" t="s">
        <v>2064</v>
      </c>
      <c r="H1" s="20" t="s">
        <v>2065</v>
      </c>
      <c r="I1" s="20" t="s">
        <v>2066</v>
      </c>
      <c r="J1" s="20" t="s">
        <v>2067</v>
      </c>
      <c r="K1" s="20" t="s">
        <v>2068</v>
      </c>
      <c r="L1" s="20" t="s">
        <v>2069</v>
      </c>
      <c r="M1" s="20" t="s">
        <v>2070</v>
      </c>
      <c r="N1" s="20" t="s">
        <v>2071</v>
      </c>
      <c r="O1" s="20" t="s">
        <v>2072</v>
      </c>
      <c r="P1" s="20" t="s">
        <v>2073</v>
      </c>
      <c r="Q1" s="20" t="s">
        <v>2074</v>
      </c>
      <c r="R1" s="20" t="s">
        <v>2075</v>
      </c>
      <c r="S1" s="20" t="s">
        <v>58</v>
      </c>
      <c r="T1" s="20" t="s">
        <v>92</v>
      </c>
      <c r="U1" s="20" t="s">
        <v>2076</v>
      </c>
      <c r="V1" s="20" t="s">
        <v>2077</v>
      </c>
      <c r="W1" s="20" t="s">
        <v>2078</v>
      </c>
      <c r="X1" s="20" t="s">
        <v>2079</v>
      </c>
      <c r="Y1" s="20" t="s">
        <v>59</v>
      </c>
      <c r="Z1" s="20" t="s">
        <v>2080</v>
      </c>
      <c r="AA1" s="20" t="s">
        <v>2081</v>
      </c>
      <c r="AB1" s="20" t="s">
        <v>2082</v>
      </c>
      <c r="AC1" s="20" t="s">
        <v>2083</v>
      </c>
      <c r="AD1" s="20" t="s">
        <v>2084</v>
      </c>
      <c r="AE1" s="20" t="s">
        <v>2085</v>
      </c>
      <c r="AF1" s="20" t="s">
        <v>174</v>
      </c>
      <c r="AG1" s="20" t="s">
        <v>2086</v>
      </c>
      <c r="AH1" s="20" t="s">
        <v>2087</v>
      </c>
      <c r="AI1" s="20" t="s">
        <v>2088</v>
      </c>
      <c r="AJ1" s="20" t="s">
        <v>2089</v>
      </c>
      <c r="AK1" s="20" t="s">
        <v>2090</v>
      </c>
      <c r="AL1" s="20" t="s">
        <v>2091</v>
      </c>
      <c r="AM1" s="20" t="s">
        <v>2092</v>
      </c>
      <c r="AN1" s="20" t="s">
        <v>67</v>
      </c>
      <c r="AO1" s="20" t="s">
        <v>22</v>
      </c>
    </row>
    <row r="2" spans="1:41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6">
        <v>0</v>
      </c>
      <c r="O2" s="11"/>
      <c r="P2" s="11"/>
      <c r="Q2" s="11"/>
      <c r="R2" s="26">
        <v>0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>
      <c r="A3" s="63" t="s">
        <v>2093</v>
      </c>
      <c r="B3" s="62"/>
      <c r="C3" s="62"/>
      <c r="D3" s="62"/>
      <c r="E3" s="62"/>
      <c r="F3" s="65" t="s">
        <v>87</v>
      </c>
      <c r="G3" s="62"/>
      <c r="H3" s="62"/>
      <c r="I3" s="62"/>
      <c r="J3" s="62"/>
      <c r="K3" s="66" t="s">
        <v>88</v>
      </c>
      <c r="L3" s="62"/>
      <c r="M3" s="62"/>
      <c r="N3" s="62"/>
      <c r="O3" s="62"/>
      <c r="P3" s="67">
        <v>23</v>
      </c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</row>
    <row r="4" spans="1:41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</sheetData>
  <mergeCells count="5">
    <mergeCell ref="A3:E4"/>
    <mergeCell ref="F3:J4"/>
    <mergeCell ref="K3:O4"/>
    <mergeCell ref="P3:AB4"/>
    <mergeCell ref="AC3:AO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31"/>
  <sheetViews>
    <sheetView rightToLeft="1" workbookViewId="0">
      <selection activeCell="E27" sqref="E27"/>
    </sheetView>
  </sheetViews>
  <sheetFormatPr defaultRowHeight="12.75" customHeight="1"/>
  <cols>
    <col min="1" max="1" width="12.5703125" customWidth="1"/>
    <col min="2" max="2" width="13.7109375" bestFit="1" customWidth="1"/>
    <col min="3" max="3" width="17.5703125" bestFit="1" customWidth="1"/>
    <col min="4" max="4" width="25.140625" bestFit="1" customWidth="1"/>
    <col min="5" max="5" width="30.140625" bestFit="1" customWidth="1"/>
    <col min="6" max="6" width="15" bestFit="1" customWidth="1"/>
    <col min="7" max="7" width="13.7109375" bestFit="1" customWidth="1"/>
    <col min="8" max="8" width="54.28515625" bestFit="1" customWidth="1"/>
    <col min="9" max="9" width="13.7109375" bestFit="1" customWidth="1"/>
    <col min="10" max="10" width="12.28515625" customWidth="1"/>
    <col min="11" max="11" width="32.7109375" bestFit="1" customWidth="1"/>
    <col min="12" max="12" width="9.42578125" customWidth="1"/>
    <col min="13" max="13" width="9.7109375" customWidth="1"/>
    <col min="14" max="14" width="12.140625" customWidth="1"/>
    <col min="15" max="15" width="14.7109375" customWidth="1"/>
    <col min="16" max="16" width="6.140625" bestFit="1" customWidth="1"/>
    <col min="17" max="17" width="12.42578125" bestFit="1" customWidth="1"/>
    <col min="18" max="18" width="14.140625" customWidth="1"/>
    <col min="19" max="19" width="15" bestFit="1" customWidth="1"/>
    <col min="20" max="20" width="7.42578125" bestFit="1" customWidth="1"/>
    <col min="21" max="21" width="12.42578125" bestFit="1" customWidth="1"/>
    <col min="22" max="22" width="13.7109375" bestFit="1" customWidth="1"/>
    <col min="23" max="23" width="12.42578125" bestFit="1" customWidth="1"/>
    <col min="24" max="24" width="15" bestFit="1" customWidth="1"/>
    <col min="25" max="25" width="13" customWidth="1"/>
    <col min="26" max="26" width="9.85546875" customWidth="1"/>
    <col min="27" max="27" width="11.28515625" bestFit="1" customWidth="1"/>
    <col min="28" max="28" width="13.7109375" bestFit="1" customWidth="1"/>
    <col min="29" max="29" width="25.140625" bestFit="1" customWidth="1"/>
    <col min="30" max="30" width="16.42578125" customWidth="1"/>
    <col min="31" max="31" width="14.5703125" customWidth="1"/>
    <col min="32" max="32" width="16.42578125" customWidth="1"/>
    <col min="33" max="33" width="9.5703125" customWidth="1"/>
    <col min="34" max="34" width="12.42578125" customWidth="1"/>
    <col min="35" max="35" width="57.28515625" bestFit="1" customWidth="1"/>
    <col min="36" max="36" width="10.28515625" customWidth="1"/>
    <col min="37" max="38" width="17.5703125" bestFit="1" customWidth="1"/>
    <col min="39" max="39" width="12.5703125" customWidth="1"/>
    <col min="40" max="40" width="11.5703125" customWidth="1"/>
    <col min="41" max="41" width="14.5703125" customWidth="1"/>
    <col min="42" max="42" width="13.5703125" customWidth="1"/>
    <col min="43" max="43" width="12.42578125" bestFit="1" customWidth="1"/>
    <col min="44" max="44" width="13.7109375" bestFit="1" customWidth="1"/>
    <col min="45" max="45" width="12.42578125" bestFit="1" customWidth="1"/>
    <col min="46" max="46" width="13" customWidth="1"/>
    <col min="47" max="48" width="27.7109375" bestFit="1" customWidth="1"/>
    <col min="49" max="49" width="32.7109375" bestFit="1" customWidth="1"/>
    <col min="50" max="50" width="22.5703125" bestFit="1" customWidth="1"/>
    <col min="51" max="52" width="27.7109375" bestFit="1" customWidth="1"/>
    <col min="53" max="53" width="26.42578125" bestFit="1" customWidth="1"/>
  </cols>
  <sheetData>
    <row r="1" spans="1:53" s="40" customFormat="1" ht="42">
      <c r="A1" s="39" t="s">
        <v>52</v>
      </c>
      <c r="B1" s="39" t="s">
        <v>53</v>
      </c>
      <c r="C1" s="39" t="s">
        <v>2094</v>
      </c>
      <c r="D1" s="39" t="s">
        <v>2095</v>
      </c>
      <c r="E1" s="39" t="s">
        <v>2096</v>
      </c>
      <c r="F1" s="39" t="s">
        <v>2097</v>
      </c>
      <c r="G1" s="39" t="s">
        <v>57</v>
      </c>
      <c r="H1" s="39" t="s">
        <v>2098</v>
      </c>
      <c r="I1" s="39" t="s">
        <v>58</v>
      </c>
      <c r="J1" s="39" t="s">
        <v>92</v>
      </c>
      <c r="K1" s="39" t="s">
        <v>172</v>
      </c>
      <c r="L1" s="39" t="s">
        <v>59</v>
      </c>
      <c r="M1" s="39" t="s">
        <v>2099</v>
      </c>
      <c r="N1" s="39" t="s">
        <v>2100</v>
      </c>
      <c r="O1" s="39" t="s">
        <v>2101</v>
      </c>
      <c r="P1" s="39" t="s">
        <v>94</v>
      </c>
      <c r="Q1" s="39" t="s">
        <v>61</v>
      </c>
      <c r="R1" s="39" t="s">
        <v>2102</v>
      </c>
      <c r="S1" s="39" t="s">
        <v>62</v>
      </c>
      <c r="T1" s="39" t="s">
        <v>95</v>
      </c>
      <c r="U1" s="39" t="s">
        <v>2103</v>
      </c>
      <c r="V1" s="39" t="s">
        <v>65</v>
      </c>
      <c r="W1" s="39" t="s">
        <v>1762</v>
      </c>
      <c r="X1" s="39" t="s">
        <v>174</v>
      </c>
      <c r="Y1" s="39" t="s">
        <v>2104</v>
      </c>
      <c r="Z1" s="39" t="s">
        <v>97</v>
      </c>
      <c r="AA1" s="39" t="s">
        <v>96</v>
      </c>
      <c r="AB1" s="39" t="s">
        <v>175</v>
      </c>
      <c r="AC1" s="39" t="s">
        <v>2105</v>
      </c>
      <c r="AD1" s="39" t="s">
        <v>2106</v>
      </c>
      <c r="AE1" s="39" t="s">
        <v>2107</v>
      </c>
      <c r="AF1" s="39" t="s">
        <v>2108</v>
      </c>
      <c r="AG1" s="39" t="s">
        <v>2109</v>
      </c>
      <c r="AH1" s="39" t="s">
        <v>2110</v>
      </c>
      <c r="AI1" s="39" t="s">
        <v>2111</v>
      </c>
      <c r="AJ1" s="39" t="s">
        <v>2112</v>
      </c>
      <c r="AK1" s="39" t="s">
        <v>1769</v>
      </c>
      <c r="AL1" s="39" t="s">
        <v>1771</v>
      </c>
      <c r="AM1" s="39" t="s">
        <v>1770</v>
      </c>
      <c r="AN1" s="39" t="s">
        <v>1772</v>
      </c>
      <c r="AO1" s="39" t="s">
        <v>1783</v>
      </c>
      <c r="AP1" s="39" t="s">
        <v>2113</v>
      </c>
      <c r="AQ1" s="39" t="s">
        <v>2114</v>
      </c>
      <c r="AR1" s="39" t="s">
        <v>2115</v>
      </c>
      <c r="AS1" s="39" t="s">
        <v>64</v>
      </c>
      <c r="AT1" s="39" t="s">
        <v>66</v>
      </c>
      <c r="AU1" s="39" t="s">
        <v>2116</v>
      </c>
      <c r="AV1" s="39" t="s">
        <v>101</v>
      </c>
      <c r="AW1" s="39" t="s">
        <v>177</v>
      </c>
      <c r="AX1" s="39" t="s">
        <v>176</v>
      </c>
      <c r="AY1" s="39" t="s">
        <v>21</v>
      </c>
      <c r="AZ1" s="39" t="s">
        <v>67</v>
      </c>
      <c r="BA1" s="39" t="s">
        <v>22</v>
      </c>
    </row>
    <row r="2" spans="1:53">
      <c r="A2" s="21">
        <v>13908</v>
      </c>
      <c r="B2" s="21">
        <v>13908</v>
      </c>
      <c r="C2" s="12"/>
      <c r="D2" s="12"/>
      <c r="E2" s="12" t="s">
        <v>2251</v>
      </c>
      <c r="F2" s="12">
        <v>11020445</v>
      </c>
      <c r="G2" s="12" t="s">
        <v>2117</v>
      </c>
      <c r="H2" s="12" t="s">
        <v>2118</v>
      </c>
      <c r="I2" s="12" t="s">
        <v>72</v>
      </c>
      <c r="J2" s="12"/>
      <c r="K2" s="12" t="s">
        <v>196</v>
      </c>
      <c r="L2" s="12" t="s">
        <v>73</v>
      </c>
      <c r="M2" s="12" t="s">
        <v>73</v>
      </c>
      <c r="N2" s="12"/>
      <c r="O2" s="23">
        <v>45657</v>
      </c>
      <c r="P2" s="12" t="s">
        <v>328</v>
      </c>
      <c r="Q2" s="12" t="s">
        <v>328</v>
      </c>
      <c r="R2" s="12" t="s">
        <v>328</v>
      </c>
      <c r="S2" s="12" t="s">
        <v>76</v>
      </c>
      <c r="T2" s="22">
        <v>0.74</v>
      </c>
      <c r="U2" s="12" t="s">
        <v>2119</v>
      </c>
      <c r="V2" s="15">
        <v>8.5999999999999993E-2</v>
      </c>
      <c r="W2" s="12"/>
      <c r="X2" s="12"/>
      <c r="Y2" s="24"/>
      <c r="Z2" s="24">
        <v>7.3400000000000007E-2</v>
      </c>
      <c r="AA2" s="23">
        <v>46022</v>
      </c>
      <c r="AB2" s="12" t="s">
        <v>2120</v>
      </c>
      <c r="AC2" s="12"/>
      <c r="AD2" s="12"/>
      <c r="AE2" s="61"/>
      <c r="AF2" s="23"/>
      <c r="AG2" s="12"/>
      <c r="AH2" s="12"/>
      <c r="AI2" s="11"/>
      <c r="AJ2" s="12" t="s">
        <v>1997</v>
      </c>
      <c r="AK2" s="12" t="s">
        <v>1779</v>
      </c>
      <c r="AL2" s="12"/>
      <c r="AM2" s="12" t="s">
        <v>1780</v>
      </c>
      <c r="AN2" s="34">
        <v>45747</v>
      </c>
      <c r="AO2" s="23">
        <v>45747</v>
      </c>
      <c r="AP2" s="21"/>
      <c r="AQ2" s="14">
        <v>412500</v>
      </c>
      <c r="AR2" s="14">
        <v>101.03</v>
      </c>
      <c r="AS2" s="14">
        <v>1</v>
      </c>
      <c r="AT2" s="14">
        <v>416.74874999999997</v>
      </c>
      <c r="AU2" s="14">
        <v>416.74874999999997</v>
      </c>
      <c r="AV2" s="11"/>
      <c r="AW2" s="11"/>
      <c r="AX2" s="12"/>
      <c r="AY2" s="12" t="s">
        <v>24</v>
      </c>
      <c r="AZ2" s="15">
        <v>1.1281161639E-2</v>
      </c>
      <c r="BA2" s="15">
        <f t="shared" ref="BA2:BA29" si="0">+AU2/sum</f>
        <v>1.4607232485160809E-4</v>
      </c>
    </row>
    <row r="3" spans="1:53">
      <c r="A3" s="21">
        <v>13908</v>
      </c>
      <c r="B3" s="21">
        <v>13908</v>
      </c>
      <c r="C3" s="12"/>
      <c r="D3" s="12"/>
      <c r="E3" s="12" t="s">
        <v>2252</v>
      </c>
      <c r="F3" s="12">
        <v>11020447</v>
      </c>
      <c r="G3" s="12" t="s">
        <v>2117</v>
      </c>
      <c r="H3" s="12" t="s">
        <v>2121</v>
      </c>
      <c r="I3" s="12" t="s">
        <v>72</v>
      </c>
      <c r="J3" s="12"/>
      <c r="K3" s="12" t="s">
        <v>205</v>
      </c>
      <c r="L3" s="12" t="s">
        <v>73</v>
      </c>
      <c r="M3" s="12" t="s">
        <v>73</v>
      </c>
      <c r="N3" s="12"/>
      <c r="O3" s="23">
        <v>45657</v>
      </c>
      <c r="P3" s="12" t="s">
        <v>328</v>
      </c>
      <c r="Q3" s="12" t="s">
        <v>328</v>
      </c>
      <c r="R3" s="12" t="s">
        <v>328</v>
      </c>
      <c r="S3" s="12" t="s">
        <v>76</v>
      </c>
      <c r="T3" s="22">
        <v>0</v>
      </c>
      <c r="U3" s="12" t="s">
        <v>2122</v>
      </c>
      <c r="V3" s="15">
        <v>0.11</v>
      </c>
      <c r="W3" s="12"/>
      <c r="X3" s="12"/>
      <c r="Y3" s="24"/>
      <c r="Z3" s="24">
        <v>0</v>
      </c>
      <c r="AA3" s="23">
        <v>46445</v>
      </c>
      <c r="AB3" s="12" t="s">
        <v>2120</v>
      </c>
      <c r="AC3" s="12"/>
      <c r="AD3" s="12"/>
      <c r="AE3" s="61"/>
      <c r="AF3" s="23"/>
      <c r="AG3" s="12"/>
      <c r="AH3" s="12"/>
      <c r="AI3" s="11"/>
      <c r="AJ3" s="12" t="s">
        <v>1997</v>
      </c>
      <c r="AK3" s="12" t="s">
        <v>1779</v>
      </c>
      <c r="AL3" s="12"/>
      <c r="AM3" s="12" t="s">
        <v>1780</v>
      </c>
      <c r="AN3" s="34">
        <v>45747</v>
      </c>
      <c r="AO3" s="23">
        <v>45747</v>
      </c>
      <c r="AP3" s="21"/>
      <c r="AQ3" s="14">
        <v>1956000</v>
      </c>
      <c r="AR3" s="14">
        <v>107.12</v>
      </c>
      <c r="AS3" s="14">
        <v>1</v>
      </c>
      <c r="AT3" s="14">
        <v>2095.2671999999998</v>
      </c>
      <c r="AU3" s="14">
        <v>2095.2671999999998</v>
      </c>
      <c r="AV3" s="11"/>
      <c r="AW3" s="11"/>
      <c r="AX3" s="12"/>
      <c r="AY3" s="12" t="s">
        <v>24</v>
      </c>
      <c r="AZ3" s="15">
        <v>5.6717741710999997E-2</v>
      </c>
      <c r="BA3" s="15">
        <f t="shared" si="0"/>
        <v>7.3440064568716591E-4</v>
      </c>
    </row>
    <row r="4" spans="1:53">
      <c r="A4" s="21">
        <v>13908</v>
      </c>
      <c r="B4" s="21">
        <v>13908</v>
      </c>
      <c r="C4" s="12"/>
      <c r="D4" s="12"/>
      <c r="E4" s="12" t="s">
        <v>2253</v>
      </c>
      <c r="F4" s="12">
        <v>11020451</v>
      </c>
      <c r="G4" s="12" t="s">
        <v>2117</v>
      </c>
      <c r="H4" s="12" t="s">
        <v>2121</v>
      </c>
      <c r="I4" s="12" t="s">
        <v>72</v>
      </c>
      <c r="J4" s="12"/>
      <c r="K4" s="12" t="s">
        <v>205</v>
      </c>
      <c r="L4" s="12" t="s">
        <v>73</v>
      </c>
      <c r="M4" s="12" t="s">
        <v>73</v>
      </c>
      <c r="N4" s="12"/>
      <c r="O4" s="23">
        <v>45657</v>
      </c>
      <c r="P4" s="12" t="s">
        <v>328</v>
      </c>
      <c r="Q4" s="12" t="s">
        <v>328</v>
      </c>
      <c r="R4" s="12" t="s">
        <v>328</v>
      </c>
      <c r="S4" s="12" t="s">
        <v>76</v>
      </c>
      <c r="T4" s="22">
        <v>0</v>
      </c>
      <c r="U4" s="12" t="s">
        <v>2122</v>
      </c>
      <c r="V4" s="15">
        <v>0.11</v>
      </c>
      <c r="W4" s="12"/>
      <c r="X4" s="12"/>
      <c r="Y4" s="24"/>
      <c r="Z4" s="24">
        <v>0</v>
      </c>
      <c r="AA4" s="23">
        <v>46445</v>
      </c>
      <c r="AB4" s="12" t="s">
        <v>2120</v>
      </c>
      <c r="AC4" s="12"/>
      <c r="AD4" s="12"/>
      <c r="AE4" s="61"/>
      <c r="AF4" s="23"/>
      <c r="AG4" s="12"/>
      <c r="AH4" s="12"/>
      <c r="AI4" s="11"/>
      <c r="AJ4" s="12" t="s">
        <v>1997</v>
      </c>
      <c r="AK4" s="12" t="s">
        <v>1779</v>
      </c>
      <c r="AL4" s="12"/>
      <c r="AM4" s="12" t="s">
        <v>1780</v>
      </c>
      <c r="AN4" s="34">
        <v>45747</v>
      </c>
      <c r="AO4" s="23">
        <v>45747</v>
      </c>
      <c r="AP4" s="21"/>
      <c r="AQ4" s="14">
        <v>2056307.69</v>
      </c>
      <c r="AR4" s="14">
        <v>105.97</v>
      </c>
      <c r="AS4" s="14">
        <v>1</v>
      </c>
      <c r="AT4" s="14">
        <v>2179.0692600000002</v>
      </c>
      <c r="AU4" s="14">
        <v>2179.0692600000002</v>
      </c>
      <c r="AV4" s="11"/>
      <c r="AW4" s="11"/>
      <c r="AX4" s="12"/>
      <c r="AY4" s="12" t="s">
        <v>24</v>
      </c>
      <c r="AZ4" s="15">
        <v>5.8986217824999999E-2</v>
      </c>
      <c r="BA4" s="15">
        <f t="shared" si="0"/>
        <v>7.6377364736156565E-4</v>
      </c>
    </row>
    <row r="5" spans="1:53">
      <c r="A5" s="21">
        <v>13908</v>
      </c>
      <c r="B5" s="21">
        <v>13908</v>
      </c>
      <c r="C5" s="12"/>
      <c r="D5" s="12"/>
      <c r="E5" s="12" t="s">
        <v>2254</v>
      </c>
      <c r="F5" s="12">
        <v>11021112</v>
      </c>
      <c r="G5" s="12" t="s">
        <v>2117</v>
      </c>
      <c r="H5" s="11"/>
      <c r="I5" s="12" t="s">
        <v>72</v>
      </c>
      <c r="J5" s="12"/>
      <c r="K5" s="12" t="s">
        <v>1574</v>
      </c>
      <c r="L5" s="12" t="s">
        <v>73</v>
      </c>
      <c r="M5" s="12" t="s">
        <v>73</v>
      </c>
      <c r="N5" s="12"/>
      <c r="O5" s="23">
        <v>45657</v>
      </c>
      <c r="P5" s="12" t="s">
        <v>328</v>
      </c>
      <c r="Q5" s="12" t="s">
        <v>328</v>
      </c>
      <c r="R5" s="12" t="s">
        <v>328</v>
      </c>
      <c r="S5" s="12" t="s">
        <v>76</v>
      </c>
      <c r="T5" s="22">
        <v>0</v>
      </c>
      <c r="U5" s="12" t="s">
        <v>2119</v>
      </c>
      <c r="V5" s="15">
        <v>0.107</v>
      </c>
      <c r="W5" s="12"/>
      <c r="X5" s="12"/>
      <c r="Y5" s="24"/>
      <c r="Z5" s="24">
        <v>0</v>
      </c>
      <c r="AA5" s="11"/>
      <c r="AB5" s="12" t="s">
        <v>191</v>
      </c>
      <c r="AC5" s="12"/>
      <c r="AD5" s="12"/>
      <c r="AE5" s="61"/>
      <c r="AF5" s="23"/>
      <c r="AG5" s="12"/>
      <c r="AH5" s="12"/>
      <c r="AI5" s="11"/>
      <c r="AJ5" s="12" t="s">
        <v>1997</v>
      </c>
      <c r="AK5" s="12" t="s">
        <v>1779</v>
      </c>
      <c r="AL5" s="12"/>
      <c r="AM5" s="12" t="s">
        <v>1780</v>
      </c>
      <c r="AN5" s="34">
        <v>45747</v>
      </c>
      <c r="AO5" s="23">
        <v>45747</v>
      </c>
      <c r="AP5" s="21"/>
      <c r="AQ5" s="14">
        <v>1400000</v>
      </c>
      <c r="AR5" s="14">
        <v>107.8</v>
      </c>
      <c r="AS5" s="14">
        <v>1</v>
      </c>
      <c r="AT5" s="14">
        <v>1509.2</v>
      </c>
      <c r="AU5" s="14">
        <v>1509.2</v>
      </c>
      <c r="AV5" s="11"/>
      <c r="AW5" s="11"/>
      <c r="AX5" s="12"/>
      <c r="AY5" s="12" t="s">
        <v>24</v>
      </c>
      <c r="AZ5" s="15">
        <v>4.0853221866000003E-2</v>
      </c>
      <c r="BA5" s="15">
        <f t="shared" si="0"/>
        <v>5.2898143705541279E-4</v>
      </c>
    </row>
    <row r="6" spans="1:53">
      <c r="A6" s="21">
        <v>13908</v>
      </c>
      <c r="B6" s="21">
        <v>13908</v>
      </c>
      <c r="C6" s="12"/>
      <c r="D6" s="12"/>
      <c r="E6" s="12" t="s">
        <v>2255</v>
      </c>
      <c r="F6" s="12">
        <v>11021116</v>
      </c>
      <c r="G6" s="12" t="s">
        <v>2117</v>
      </c>
      <c r="H6" s="12" t="s">
        <v>2123</v>
      </c>
      <c r="I6" s="12" t="s">
        <v>72</v>
      </c>
      <c r="J6" s="12"/>
      <c r="K6" s="12" t="s">
        <v>205</v>
      </c>
      <c r="L6" s="12" t="s">
        <v>73</v>
      </c>
      <c r="M6" s="12" t="s">
        <v>73</v>
      </c>
      <c r="N6" s="12"/>
      <c r="O6" s="23">
        <v>45657</v>
      </c>
      <c r="P6" s="12" t="s">
        <v>328</v>
      </c>
      <c r="Q6" s="12" t="s">
        <v>328</v>
      </c>
      <c r="R6" s="12" t="s">
        <v>328</v>
      </c>
      <c r="S6" s="12" t="s">
        <v>76</v>
      </c>
      <c r="T6" s="22">
        <v>0</v>
      </c>
      <c r="U6" s="12" t="s">
        <v>2119</v>
      </c>
      <c r="V6" s="15">
        <v>0.11</v>
      </c>
      <c r="W6" s="12"/>
      <c r="X6" s="12"/>
      <c r="Y6" s="24"/>
      <c r="Z6" s="24">
        <v>0</v>
      </c>
      <c r="AA6" s="23">
        <v>46445</v>
      </c>
      <c r="AB6" s="12" t="s">
        <v>2120</v>
      </c>
      <c r="AC6" s="12"/>
      <c r="AD6" s="12"/>
      <c r="AE6" s="61"/>
      <c r="AF6" s="23"/>
      <c r="AG6" s="12"/>
      <c r="AH6" s="12"/>
      <c r="AI6" s="11"/>
      <c r="AJ6" s="12" t="s">
        <v>1997</v>
      </c>
      <c r="AK6" s="12" t="s">
        <v>1779</v>
      </c>
      <c r="AL6" s="12"/>
      <c r="AM6" s="12" t="s">
        <v>1780</v>
      </c>
      <c r="AN6" s="34">
        <v>45747</v>
      </c>
      <c r="AO6" s="23">
        <v>45747</v>
      </c>
      <c r="AP6" s="21"/>
      <c r="AQ6" s="14">
        <v>1003076.92</v>
      </c>
      <c r="AR6" s="14">
        <v>101.88</v>
      </c>
      <c r="AS6" s="14">
        <v>1</v>
      </c>
      <c r="AT6" s="14">
        <v>1021.93477</v>
      </c>
      <c r="AU6" s="14">
        <v>1021.93477</v>
      </c>
      <c r="AV6" s="11"/>
      <c r="AW6" s="11"/>
      <c r="AX6" s="12"/>
      <c r="AY6" s="12" t="s">
        <v>24</v>
      </c>
      <c r="AZ6" s="15">
        <v>2.7663217527E-2</v>
      </c>
      <c r="BA6" s="15">
        <f t="shared" si="0"/>
        <v>3.5819276650642237E-4</v>
      </c>
    </row>
    <row r="7" spans="1:53">
      <c r="A7" s="21">
        <v>13908</v>
      </c>
      <c r="B7" s="21">
        <v>13908</v>
      </c>
      <c r="C7" s="12"/>
      <c r="D7" s="12"/>
      <c r="E7" s="12" t="s">
        <v>2256</v>
      </c>
      <c r="F7" s="12">
        <v>11021122</v>
      </c>
      <c r="G7" s="12" t="s">
        <v>2117</v>
      </c>
      <c r="H7" s="12" t="s">
        <v>2180</v>
      </c>
      <c r="I7" s="12" t="s">
        <v>72</v>
      </c>
      <c r="J7" s="12"/>
      <c r="K7" s="12" t="s">
        <v>1040</v>
      </c>
      <c r="L7" s="12" t="s">
        <v>73</v>
      </c>
      <c r="M7" s="12" t="s">
        <v>73</v>
      </c>
      <c r="N7" s="12"/>
      <c r="O7" s="23">
        <v>45657</v>
      </c>
      <c r="P7" s="12" t="s">
        <v>328</v>
      </c>
      <c r="Q7" s="12" t="s">
        <v>328</v>
      </c>
      <c r="R7" s="12" t="s">
        <v>328</v>
      </c>
      <c r="S7" s="12" t="s">
        <v>76</v>
      </c>
      <c r="T7" s="22">
        <v>0</v>
      </c>
      <c r="U7" s="12" t="s">
        <v>2122</v>
      </c>
      <c r="V7" s="15">
        <v>0.1085</v>
      </c>
      <c r="W7" s="12"/>
      <c r="X7" s="12"/>
      <c r="Y7" s="24"/>
      <c r="Z7" s="24">
        <v>0</v>
      </c>
      <c r="AA7" s="23">
        <v>46935</v>
      </c>
      <c r="AB7" s="12" t="s">
        <v>2120</v>
      </c>
      <c r="AC7" s="12"/>
      <c r="AD7" s="12"/>
      <c r="AE7" s="61"/>
      <c r="AF7" s="23">
        <v>45443</v>
      </c>
      <c r="AG7" s="12"/>
      <c r="AH7" s="12"/>
      <c r="AI7" s="11"/>
      <c r="AJ7" s="12" t="s">
        <v>1997</v>
      </c>
      <c r="AK7" s="12" t="s">
        <v>1779</v>
      </c>
      <c r="AL7" s="12"/>
      <c r="AM7" s="12" t="s">
        <v>1780</v>
      </c>
      <c r="AN7" s="34">
        <v>45747</v>
      </c>
      <c r="AO7" s="23">
        <v>45747</v>
      </c>
      <c r="AP7" s="21"/>
      <c r="AQ7" s="14">
        <v>1227272.73</v>
      </c>
      <c r="AR7" s="14">
        <v>105.5</v>
      </c>
      <c r="AS7" s="14">
        <v>1</v>
      </c>
      <c r="AT7" s="14">
        <v>1294.7727299999999</v>
      </c>
      <c r="AU7" s="14">
        <v>1294.7727299999999</v>
      </c>
      <c r="AV7" s="11"/>
      <c r="AW7" s="11"/>
      <c r="AX7" s="12"/>
      <c r="AY7" s="12" t="s">
        <v>24</v>
      </c>
      <c r="AZ7" s="15">
        <v>3.5048792475999999E-2</v>
      </c>
      <c r="BA7" s="15">
        <f t="shared" si="0"/>
        <v>4.5382370751097261E-4</v>
      </c>
    </row>
    <row r="8" spans="1:53">
      <c r="A8" s="21">
        <v>13908</v>
      </c>
      <c r="B8" s="21">
        <v>13908</v>
      </c>
      <c r="C8" s="12"/>
      <c r="D8" s="12"/>
      <c r="E8" s="12" t="s">
        <v>2257</v>
      </c>
      <c r="F8" s="12">
        <v>11021130</v>
      </c>
      <c r="G8" s="12" t="s">
        <v>2117</v>
      </c>
      <c r="H8" s="12" t="s">
        <v>2118</v>
      </c>
      <c r="I8" s="12" t="s">
        <v>72</v>
      </c>
      <c r="J8" s="12"/>
      <c r="K8" s="12" t="s">
        <v>196</v>
      </c>
      <c r="L8" s="12" t="s">
        <v>73</v>
      </c>
      <c r="M8" s="12" t="s">
        <v>73</v>
      </c>
      <c r="N8" s="12"/>
      <c r="O8" s="23">
        <v>45657</v>
      </c>
      <c r="P8" s="12" t="s">
        <v>328</v>
      </c>
      <c r="Q8" s="12" t="s">
        <v>328</v>
      </c>
      <c r="R8" s="12" t="s">
        <v>328</v>
      </c>
      <c r="S8" s="12" t="s">
        <v>76</v>
      </c>
      <c r="T8" s="22">
        <v>2.13</v>
      </c>
      <c r="U8" s="12" t="s">
        <v>2122</v>
      </c>
      <c r="V8" s="15">
        <v>9.2499999999999999E-2</v>
      </c>
      <c r="W8" s="12"/>
      <c r="X8" s="12"/>
      <c r="Y8" s="24"/>
      <c r="Z8" s="24">
        <v>8.0500000000000002E-2</v>
      </c>
      <c r="AA8" s="23">
        <v>46599</v>
      </c>
      <c r="AB8" s="12" t="s">
        <v>2120</v>
      </c>
      <c r="AC8" s="12"/>
      <c r="AD8" s="12"/>
      <c r="AE8" s="61"/>
      <c r="AF8" s="23"/>
      <c r="AG8" s="12"/>
      <c r="AH8" s="12"/>
      <c r="AI8" s="11"/>
      <c r="AJ8" s="12" t="s">
        <v>1997</v>
      </c>
      <c r="AK8" s="12" t="s">
        <v>1779</v>
      </c>
      <c r="AL8" s="12"/>
      <c r="AM8" s="12" t="s">
        <v>1780</v>
      </c>
      <c r="AN8" s="34">
        <v>45747</v>
      </c>
      <c r="AO8" s="23">
        <v>45747</v>
      </c>
      <c r="AP8" s="21"/>
      <c r="AQ8" s="14">
        <v>3078571</v>
      </c>
      <c r="AR8" s="14">
        <v>103.04</v>
      </c>
      <c r="AS8" s="14">
        <v>1</v>
      </c>
      <c r="AT8" s="14">
        <v>3172.1595600000001</v>
      </c>
      <c r="AU8" s="14">
        <v>3172.1595600000001</v>
      </c>
      <c r="AV8" s="11"/>
      <c r="AW8" s="11"/>
      <c r="AX8" s="12"/>
      <c r="AY8" s="12" t="s">
        <v>24</v>
      </c>
      <c r="AZ8" s="15">
        <v>8.5868631262000006E-2</v>
      </c>
      <c r="BA8" s="15">
        <f t="shared" si="0"/>
        <v>1.1118562964602874E-3</v>
      </c>
    </row>
    <row r="9" spans="1:53">
      <c r="A9" s="21">
        <v>13908</v>
      </c>
      <c r="B9" s="21">
        <v>13908</v>
      </c>
      <c r="C9" s="12"/>
      <c r="D9" s="12"/>
      <c r="E9" s="12" t="s">
        <v>2258</v>
      </c>
      <c r="F9" s="12">
        <v>11021131</v>
      </c>
      <c r="G9" s="12" t="s">
        <v>2117</v>
      </c>
      <c r="H9" s="11"/>
      <c r="I9" s="12" t="s">
        <v>72</v>
      </c>
      <c r="J9" s="12"/>
      <c r="K9" s="12" t="s">
        <v>1574</v>
      </c>
      <c r="L9" s="12" t="s">
        <v>73</v>
      </c>
      <c r="M9" s="12" t="s">
        <v>73</v>
      </c>
      <c r="N9" s="12"/>
      <c r="O9" s="23">
        <v>45657</v>
      </c>
      <c r="P9" s="12" t="s">
        <v>328</v>
      </c>
      <c r="Q9" s="12" t="s">
        <v>328</v>
      </c>
      <c r="R9" s="12" t="s">
        <v>328</v>
      </c>
      <c r="S9" s="12" t="s">
        <v>76</v>
      </c>
      <c r="T9" s="22">
        <v>0</v>
      </c>
      <c r="U9" s="12" t="s">
        <v>2124</v>
      </c>
      <c r="V9" s="15">
        <v>0.107</v>
      </c>
      <c r="W9" s="12"/>
      <c r="X9" s="12"/>
      <c r="Y9" s="24"/>
      <c r="Z9" s="24">
        <v>4.4999999999999998E-2</v>
      </c>
      <c r="AA9" s="23">
        <v>47223</v>
      </c>
      <c r="AB9" s="12" t="s">
        <v>2120</v>
      </c>
      <c r="AC9" s="12"/>
      <c r="AD9" s="12"/>
      <c r="AE9" s="61"/>
      <c r="AF9" s="23"/>
      <c r="AG9" s="12"/>
      <c r="AH9" s="12"/>
      <c r="AI9" s="11"/>
      <c r="AJ9" s="12" t="s">
        <v>1997</v>
      </c>
      <c r="AK9" s="12" t="s">
        <v>1779</v>
      </c>
      <c r="AL9" s="12"/>
      <c r="AM9" s="12" t="s">
        <v>1780</v>
      </c>
      <c r="AN9" s="34">
        <v>45747</v>
      </c>
      <c r="AO9" s="23">
        <v>45747</v>
      </c>
      <c r="AP9" s="21"/>
      <c r="AQ9" s="14">
        <v>1400000</v>
      </c>
      <c r="AR9" s="14">
        <v>107.57</v>
      </c>
      <c r="AS9" s="14">
        <v>1</v>
      </c>
      <c r="AT9" s="14">
        <v>1505.98</v>
      </c>
      <c r="AU9" s="14">
        <v>1505.98</v>
      </c>
      <c r="AV9" s="11"/>
      <c r="AW9" s="11"/>
      <c r="AX9" s="12"/>
      <c r="AY9" s="12" t="s">
        <v>24</v>
      </c>
      <c r="AZ9" s="15">
        <v>4.0766058219999998E-2</v>
      </c>
      <c r="BA9" s="15">
        <f t="shared" si="0"/>
        <v>5.2785281246800324E-4</v>
      </c>
    </row>
    <row r="10" spans="1:53">
      <c r="A10" s="21">
        <v>13908</v>
      </c>
      <c r="B10" s="21">
        <v>13908</v>
      </c>
      <c r="C10" s="12"/>
      <c r="D10" s="12"/>
      <c r="E10" s="12" t="s">
        <v>2259</v>
      </c>
      <c r="F10" s="12">
        <v>11022433</v>
      </c>
      <c r="G10" s="12" t="s">
        <v>2117</v>
      </c>
      <c r="H10" s="12" t="s">
        <v>2123</v>
      </c>
      <c r="I10" s="12" t="s">
        <v>72</v>
      </c>
      <c r="J10" s="12"/>
      <c r="K10" s="12" t="s">
        <v>1040</v>
      </c>
      <c r="L10" s="12" t="s">
        <v>73</v>
      </c>
      <c r="M10" s="12" t="s">
        <v>73</v>
      </c>
      <c r="N10" s="12"/>
      <c r="O10" s="23">
        <v>45657</v>
      </c>
      <c r="P10" s="12" t="s">
        <v>328</v>
      </c>
      <c r="Q10" s="12" t="s">
        <v>328</v>
      </c>
      <c r="R10" s="12" t="s">
        <v>328</v>
      </c>
      <c r="S10" s="12" t="s">
        <v>76</v>
      </c>
      <c r="T10" s="22">
        <v>1.73</v>
      </c>
      <c r="U10" s="12" t="s">
        <v>2119</v>
      </c>
      <c r="V10" s="15">
        <v>0.11</v>
      </c>
      <c r="W10" s="12"/>
      <c r="X10" s="12"/>
      <c r="Y10" s="24"/>
      <c r="Z10" s="24">
        <v>0.1179</v>
      </c>
      <c r="AA10" s="23">
        <v>46445</v>
      </c>
      <c r="AB10" s="12" t="s">
        <v>191</v>
      </c>
      <c r="AC10" s="12"/>
      <c r="AD10" s="12"/>
      <c r="AE10" s="61"/>
      <c r="AF10" s="23"/>
      <c r="AG10" s="12"/>
      <c r="AH10" s="12"/>
      <c r="AI10" s="11"/>
      <c r="AJ10" s="12" t="s">
        <v>1997</v>
      </c>
      <c r="AK10" s="12" t="s">
        <v>1779</v>
      </c>
      <c r="AL10" s="12"/>
      <c r="AM10" s="12" t="s">
        <v>1780</v>
      </c>
      <c r="AN10" s="34">
        <v>45747</v>
      </c>
      <c r="AO10" s="23">
        <v>45747</v>
      </c>
      <c r="AP10" s="21"/>
      <c r="AQ10" s="14">
        <v>1504615.38</v>
      </c>
      <c r="AR10" s="14">
        <v>102.02</v>
      </c>
      <c r="AS10" s="14">
        <v>1</v>
      </c>
      <c r="AT10" s="14">
        <v>1535.0086100000001</v>
      </c>
      <c r="AU10" s="14">
        <v>1535.0086100000001</v>
      </c>
      <c r="AV10" s="11"/>
      <c r="AW10" s="11"/>
      <c r="AX10" s="12"/>
      <c r="AY10" s="12" t="s">
        <v>24</v>
      </c>
      <c r="AZ10" s="15">
        <v>4.155184688E-2</v>
      </c>
      <c r="BA10" s="15">
        <f t="shared" si="0"/>
        <v>5.3802747177990437E-4</v>
      </c>
    </row>
    <row r="11" spans="1:53">
      <c r="A11" s="21">
        <v>13908</v>
      </c>
      <c r="B11" s="21">
        <v>13908</v>
      </c>
      <c r="C11" s="12"/>
      <c r="D11" s="12"/>
      <c r="E11" s="12" t="s">
        <v>2260</v>
      </c>
      <c r="F11" s="12">
        <v>11022434</v>
      </c>
      <c r="G11" s="12" t="s">
        <v>2117</v>
      </c>
      <c r="H11" s="12" t="s">
        <v>2123</v>
      </c>
      <c r="I11" s="12" t="s">
        <v>72</v>
      </c>
      <c r="J11" s="12"/>
      <c r="K11" s="12" t="s">
        <v>1040</v>
      </c>
      <c r="L11" s="12" t="s">
        <v>73</v>
      </c>
      <c r="M11" s="12" t="s">
        <v>73</v>
      </c>
      <c r="N11" s="12"/>
      <c r="O11" s="23">
        <v>45657</v>
      </c>
      <c r="P11" s="12" t="s">
        <v>328</v>
      </c>
      <c r="Q11" s="12" t="s">
        <v>328</v>
      </c>
      <c r="R11" s="12" t="s">
        <v>328</v>
      </c>
      <c r="S11" s="12" t="s">
        <v>76</v>
      </c>
      <c r="T11" s="22">
        <v>2.12</v>
      </c>
      <c r="U11" s="12" t="s">
        <v>2119</v>
      </c>
      <c r="V11" s="15">
        <v>9.2499999999999999E-2</v>
      </c>
      <c r="W11" s="12"/>
      <c r="X11" s="12"/>
      <c r="Y11" s="24"/>
      <c r="Z11" s="24">
        <v>0.1</v>
      </c>
      <c r="AA11" s="11"/>
      <c r="AB11" s="12" t="s">
        <v>191</v>
      </c>
      <c r="AC11" s="12"/>
      <c r="AD11" s="12"/>
      <c r="AE11" s="61"/>
      <c r="AF11" s="23"/>
      <c r="AG11" s="12"/>
      <c r="AH11" s="12"/>
      <c r="AI11" s="11"/>
      <c r="AJ11" s="12" t="s">
        <v>1997</v>
      </c>
      <c r="AK11" s="12" t="s">
        <v>1779</v>
      </c>
      <c r="AL11" s="12"/>
      <c r="AM11" s="12" t="s">
        <v>1780</v>
      </c>
      <c r="AN11" s="34">
        <v>45747</v>
      </c>
      <c r="AO11" s="23">
        <v>45747</v>
      </c>
      <c r="AP11" s="21"/>
      <c r="AQ11" s="14">
        <v>1231429</v>
      </c>
      <c r="AR11" s="14">
        <v>99.2</v>
      </c>
      <c r="AS11" s="14">
        <v>1</v>
      </c>
      <c r="AT11" s="14">
        <v>1221.5775699999999</v>
      </c>
      <c r="AU11" s="14">
        <v>1221.5775699999999</v>
      </c>
      <c r="AV11" s="11"/>
      <c r="AW11" s="11"/>
      <c r="AX11" s="12"/>
      <c r="AY11" s="12" t="s">
        <v>24</v>
      </c>
      <c r="AZ11" s="15">
        <v>3.3067439368000003E-2</v>
      </c>
      <c r="BA11" s="15">
        <f t="shared" si="0"/>
        <v>4.2816847233849653E-4</v>
      </c>
    </row>
    <row r="12" spans="1:53">
      <c r="A12" s="21">
        <v>13908</v>
      </c>
      <c r="B12" s="21">
        <v>13908</v>
      </c>
      <c r="C12" s="12"/>
      <c r="D12" s="12"/>
      <c r="E12" s="12" t="s">
        <v>2261</v>
      </c>
      <c r="F12" s="12">
        <v>11022435</v>
      </c>
      <c r="G12" s="12" t="s">
        <v>2117</v>
      </c>
      <c r="H12" s="11"/>
      <c r="I12" s="12" t="s">
        <v>72</v>
      </c>
      <c r="J12" s="12"/>
      <c r="K12" s="12" t="s">
        <v>108</v>
      </c>
      <c r="L12" s="12" t="s">
        <v>73</v>
      </c>
      <c r="M12" s="12" t="s">
        <v>73</v>
      </c>
      <c r="N12" s="12"/>
      <c r="O12" s="23">
        <v>45665</v>
      </c>
      <c r="P12" s="12" t="s">
        <v>328</v>
      </c>
      <c r="Q12" s="12" t="s">
        <v>328</v>
      </c>
      <c r="R12" s="12" t="s">
        <v>328</v>
      </c>
      <c r="S12" s="12" t="s">
        <v>76</v>
      </c>
      <c r="T12" s="22">
        <v>26.35</v>
      </c>
      <c r="U12" s="12" t="s">
        <v>2119</v>
      </c>
      <c r="V12" s="15">
        <v>0</v>
      </c>
      <c r="W12" s="12"/>
      <c r="X12" s="12"/>
      <c r="Y12" s="24"/>
      <c r="Z12" s="24">
        <v>4.02E-2</v>
      </c>
      <c r="AA12" s="11"/>
      <c r="AB12" s="12" t="s">
        <v>191</v>
      </c>
      <c r="AC12" s="12"/>
      <c r="AD12" s="12"/>
      <c r="AE12" s="61"/>
      <c r="AF12" s="23">
        <v>45421</v>
      </c>
      <c r="AG12" s="12"/>
      <c r="AH12" s="12"/>
      <c r="AI12" s="11"/>
      <c r="AJ12" s="12" t="s">
        <v>1997</v>
      </c>
      <c r="AK12" s="12" t="s">
        <v>1779</v>
      </c>
      <c r="AL12" s="12"/>
      <c r="AM12" s="12" t="s">
        <v>1780</v>
      </c>
      <c r="AN12" s="34">
        <v>45747</v>
      </c>
      <c r="AO12" s="23">
        <v>45747</v>
      </c>
      <c r="AP12" s="21"/>
      <c r="AQ12" s="14">
        <v>74343.09</v>
      </c>
      <c r="AR12" s="14">
        <v>95.27</v>
      </c>
      <c r="AS12" s="14">
        <v>1</v>
      </c>
      <c r="AT12" s="14">
        <v>70.826660000000004</v>
      </c>
      <c r="AU12" s="14">
        <v>70.826660000000004</v>
      </c>
      <c r="AV12" s="11"/>
      <c r="AW12" s="11"/>
      <c r="AX12" s="12"/>
      <c r="AY12" s="12" t="s">
        <v>24</v>
      </c>
      <c r="AZ12" s="15">
        <v>1.9172391030000001E-3</v>
      </c>
      <c r="BA12" s="15">
        <f t="shared" si="0"/>
        <v>2.4825065192575619E-5</v>
      </c>
    </row>
    <row r="13" spans="1:53">
      <c r="A13" s="21">
        <v>13908</v>
      </c>
      <c r="B13" s="21">
        <v>13908</v>
      </c>
      <c r="C13" s="12"/>
      <c r="D13" s="12"/>
      <c r="E13" s="12" t="s">
        <v>2262</v>
      </c>
      <c r="F13" s="12">
        <v>11022442</v>
      </c>
      <c r="G13" s="12" t="s">
        <v>2117</v>
      </c>
      <c r="H13" s="12" t="s">
        <v>2123</v>
      </c>
      <c r="I13" s="12" t="s">
        <v>72</v>
      </c>
      <c r="J13" s="12"/>
      <c r="K13" s="12" t="s">
        <v>1040</v>
      </c>
      <c r="L13" s="12" t="s">
        <v>73</v>
      </c>
      <c r="M13" s="12" t="s">
        <v>73</v>
      </c>
      <c r="N13" s="12"/>
      <c r="O13" s="23">
        <v>45685</v>
      </c>
      <c r="P13" s="12" t="s">
        <v>328</v>
      </c>
      <c r="Q13" s="12" t="s">
        <v>328</v>
      </c>
      <c r="R13" s="12" t="s">
        <v>328</v>
      </c>
      <c r="S13" s="12" t="s">
        <v>76</v>
      </c>
      <c r="T13" s="22">
        <v>1.75</v>
      </c>
      <c r="U13" s="12" t="s">
        <v>2119</v>
      </c>
      <c r="V13" s="15">
        <v>0</v>
      </c>
      <c r="W13" s="12"/>
      <c r="X13" s="12"/>
      <c r="Y13" s="24"/>
      <c r="Z13" s="24">
        <v>0.14030000000000001</v>
      </c>
      <c r="AA13" s="11"/>
      <c r="AB13" s="12" t="s">
        <v>191</v>
      </c>
      <c r="AC13" s="12"/>
      <c r="AD13" s="12"/>
      <c r="AE13" s="61"/>
      <c r="AF13" s="23"/>
      <c r="AG13" s="12"/>
      <c r="AH13" s="12"/>
      <c r="AI13" s="11"/>
      <c r="AJ13" s="12" t="s">
        <v>1997</v>
      </c>
      <c r="AK13" s="12" t="s">
        <v>1779</v>
      </c>
      <c r="AL13" s="12"/>
      <c r="AM13" s="12" t="s">
        <v>1780</v>
      </c>
      <c r="AN13" s="34">
        <v>45747</v>
      </c>
      <c r="AO13" s="23">
        <v>45747</v>
      </c>
      <c r="AP13" s="21"/>
      <c r="AQ13" s="14">
        <v>200615.38</v>
      </c>
      <c r="AR13" s="14">
        <v>96.07</v>
      </c>
      <c r="AS13" s="14">
        <v>1</v>
      </c>
      <c r="AT13" s="14">
        <v>192.7312</v>
      </c>
      <c r="AU13" s="14">
        <v>192.7312</v>
      </c>
      <c r="AV13" s="11"/>
      <c r="AW13" s="11"/>
      <c r="AX13" s="12"/>
      <c r="AY13" s="12" t="s">
        <v>24</v>
      </c>
      <c r="AZ13" s="15">
        <v>5.2171285939999999E-3</v>
      </c>
      <c r="BA13" s="15">
        <f t="shared" si="0"/>
        <v>6.755315872078861E-5</v>
      </c>
    </row>
    <row r="14" spans="1:53">
      <c r="A14" s="21">
        <v>13908</v>
      </c>
      <c r="B14" s="21">
        <v>13908</v>
      </c>
      <c r="C14" s="12"/>
      <c r="D14" s="12"/>
      <c r="E14" s="12" t="s">
        <v>2263</v>
      </c>
      <c r="F14" s="12">
        <v>11022458</v>
      </c>
      <c r="G14" s="12" t="s">
        <v>2117</v>
      </c>
      <c r="H14" s="11"/>
      <c r="I14" s="12" t="s">
        <v>72</v>
      </c>
      <c r="J14" s="12"/>
      <c r="K14" s="12" t="s">
        <v>1040</v>
      </c>
      <c r="L14" s="12" t="s">
        <v>73</v>
      </c>
      <c r="M14" s="12" t="s">
        <v>73</v>
      </c>
      <c r="N14" s="12"/>
      <c r="O14" s="23">
        <v>45739</v>
      </c>
      <c r="P14" s="12" t="s">
        <v>328</v>
      </c>
      <c r="Q14" s="12" t="s">
        <v>328</v>
      </c>
      <c r="R14" s="12" t="s">
        <v>328</v>
      </c>
      <c r="S14" s="12" t="s">
        <v>76</v>
      </c>
      <c r="T14" s="22">
        <v>2.61</v>
      </c>
      <c r="U14" s="12" t="s">
        <v>2119</v>
      </c>
      <c r="V14" s="15">
        <v>0</v>
      </c>
      <c r="W14" s="12"/>
      <c r="X14" s="12"/>
      <c r="Y14" s="24"/>
      <c r="Z14" s="24">
        <v>0.1084</v>
      </c>
      <c r="AA14" s="11"/>
      <c r="AB14" s="12" t="s">
        <v>191</v>
      </c>
      <c r="AC14" s="12"/>
      <c r="AD14" s="12"/>
      <c r="AE14" s="61"/>
      <c r="AF14" s="23"/>
      <c r="AG14" s="12"/>
      <c r="AH14" s="12"/>
      <c r="AI14" s="11"/>
      <c r="AJ14" s="12" t="s">
        <v>1997</v>
      </c>
      <c r="AK14" s="12" t="s">
        <v>1779</v>
      </c>
      <c r="AL14" s="12"/>
      <c r="AM14" s="12" t="s">
        <v>1780</v>
      </c>
      <c r="AN14" s="34">
        <v>45747</v>
      </c>
      <c r="AO14" s="23">
        <v>45747</v>
      </c>
      <c r="AP14" s="21"/>
      <c r="AQ14" s="14">
        <v>6250000</v>
      </c>
      <c r="AR14" s="14">
        <v>100</v>
      </c>
      <c r="AS14" s="14">
        <v>1</v>
      </c>
      <c r="AT14" s="14">
        <v>6250</v>
      </c>
      <c r="AU14" s="14">
        <v>6250</v>
      </c>
      <c r="AV14" s="11"/>
      <c r="AW14" s="11"/>
      <c r="AX14" s="12"/>
      <c r="AY14" s="12" t="s">
        <v>24</v>
      </c>
      <c r="AZ14" s="15">
        <v>0.16918409532600001</v>
      </c>
      <c r="BA14" s="15">
        <f t="shared" si="0"/>
        <v>2.1906533140712493E-3</v>
      </c>
    </row>
    <row r="15" spans="1:53">
      <c r="A15" s="21">
        <v>13908</v>
      </c>
      <c r="B15" s="21">
        <v>13908</v>
      </c>
      <c r="C15" s="12"/>
      <c r="D15" s="12"/>
      <c r="E15" s="12" t="s">
        <v>2264</v>
      </c>
      <c r="F15" s="12">
        <v>11022460</v>
      </c>
      <c r="G15" s="12" t="s">
        <v>2117</v>
      </c>
      <c r="H15" s="11"/>
      <c r="I15" s="12" t="s">
        <v>72</v>
      </c>
      <c r="J15" s="12"/>
      <c r="K15" s="12" t="s">
        <v>108</v>
      </c>
      <c r="L15" s="12" t="s">
        <v>73</v>
      </c>
      <c r="M15" s="12" t="s">
        <v>73</v>
      </c>
      <c r="N15" s="12"/>
      <c r="O15" s="23">
        <v>45741</v>
      </c>
      <c r="P15" s="12" t="s">
        <v>328</v>
      </c>
      <c r="Q15" s="12" t="s">
        <v>328</v>
      </c>
      <c r="R15" s="12" t="s">
        <v>328</v>
      </c>
      <c r="S15" s="12" t="s">
        <v>76</v>
      </c>
      <c r="T15" s="22">
        <v>0</v>
      </c>
      <c r="U15" s="12" t="s">
        <v>2119</v>
      </c>
      <c r="V15" s="15">
        <v>0</v>
      </c>
      <c r="W15" s="12"/>
      <c r="X15" s="12"/>
      <c r="Y15" s="24"/>
      <c r="Z15" s="24">
        <v>0</v>
      </c>
      <c r="AA15" s="11"/>
      <c r="AB15" s="12" t="s">
        <v>191</v>
      </c>
      <c r="AC15" s="12"/>
      <c r="AD15" s="12"/>
      <c r="AE15" s="61"/>
      <c r="AF15" s="23">
        <v>45421</v>
      </c>
      <c r="AG15" s="12"/>
      <c r="AH15" s="12"/>
      <c r="AI15" s="11"/>
      <c r="AJ15" s="12" t="s">
        <v>1997</v>
      </c>
      <c r="AK15" s="12" t="s">
        <v>1779</v>
      </c>
      <c r="AL15" s="12"/>
      <c r="AM15" s="12" t="s">
        <v>1780</v>
      </c>
      <c r="AN15" s="34">
        <v>45747</v>
      </c>
      <c r="AO15" s="23">
        <v>45747</v>
      </c>
      <c r="AP15" s="21"/>
      <c r="AQ15" s="14">
        <v>530769.23</v>
      </c>
      <c r="AR15" s="14">
        <v>0</v>
      </c>
      <c r="AS15" s="14">
        <v>1</v>
      </c>
      <c r="AT15" s="14">
        <v>530.76922999999999</v>
      </c>
      <c r="AU15" s="14">
        <v>530.76922999999999</v>
      </c>
      <c r="AV15" s="11"/>
      <c r="AW15" s="11"/>
      <c r="AX15" s="12"/>
      <c r="AY15" s="12" t="s">
        <v>24</v>
      </c>
      <c r="AZ15" s="15">
        <v>1.4367633919999999E-2</v>
      </c>
      <c r="BA15" s="15">
        <f t="shared" si="0"/>
        <v>1.8603701963304723E-4</v>
      </c>
    </row>
    <row r="16" spans="1:53">
      <c r="A16" s="21">
        <v>13908</v>
      </c>
      <c r="B16" s="21">
        <v>13908</v>
      </c>
      <c r="C16" s="12"/>
      <c r="D16" s="12"/>
      <c r="E16" s="12" t="s">
        <v>2265</v>
      </c>
      <c r="F16" s="12">
        <v>11022462</v>
      </c>
      <c r="G16" s="12" t="s">
        <v>2117</v>
      </c>
      <c r="H16" s="11"/>
      <c r="I16" s="12" t="s">
        <v>72</v>
      </c>
      <c r="J16" s="12"/>
      <c r="K16" s="12" t="s">
        <v>1040</v>
      </c>
      <c r="L16" s="12" t="s">
        <v>73</v>
      </c>
      <c r="M16" s="12" t="s">
        <v>73</v>
      </c>
      <c r="N16" s="12"/>
      <c r="O16" s="23">
        <v>45746</v>
      </c>
      <c r="P16" s="12" t="s">
        <v>328</v>
      </c>
      <c r="Q16" s="12" t="s">
        <v>328</v>
      </c>
      <c r="R16" s="12" t="s">
        <v>328</v>
      </c>
      <c r="S16" s="12" t="s">
        <v>76</v>
      </c>
      <c r="T16" s="22">
        <v>0</v>
      </c>
      <c r="U16" s="12" t="s">
        <v>2119</v>
      </c>
      <c r="V16" s="15">
        <v>0</v>
      </c>
      <c r="W16" s="12"/>
      <c r="X16" s="12"/>
      <c r="Y16" s="24"/>
      <c r="Z16" s="24">
        <v>0</v>
      </c>
      <c r="AA16" s="11"/>
      <c r="AB16" s="12" t="s">
        <v>191</v>
      </c>
      <c r="AC16" s="12"/>
      <c r="AD16" s="12"/>
      <c r="AE16" s="61"/>
      <c r="AF16" s="23"/>
      <c r="AG16" s="12"/>
      <c r="AH16" s="12"/>
      <c r="AI16" s="11"/>
      <c r="AJ16" s="12" t="s">
        <v>1997</v>
      </c>
      <c r="AK16" s="12" t="s">
        <v>1779</v>
      </c>
      <c r="AL16" s="12"/>
      <c r="AM16" s="12" t="s">
        <v>1780</v>
      </c>
      <c r="AN16" s="34">
        <v>45747</v>
      </c>
      <c r="AO16" s="23">
        <v>45747</v>
      </c>
      <c r="AP16" s="21"/>
      <c r="AQ16" s="14">
        <v>289022.06</v>
      </c>
      <c r="AR16" s="14">
        <v>100</v>
      </c>
      <c r="AS16" s="14">
        <v>1</v>
      </c>
      <c r="AT16" s="14">
        <v>289.02206000000001</v>
      </c>
      <c r="AU16" s="14">
        <v>289.02206000000001</v>
      </c>
      <c r="AV16" s="11"/>
      <c r="AW16" s="11"/>
      <c r="AX16" s="12"/>
      <c r="AY16" s="12" t="s">
        <v>24</v>
      </c>
      <c r="AZ16" s="15">
        <v>7.8236697200000007E-3</v>
      </c>
      <c r="BA16" s="15">
        <f t="shared" si="0"/>
        <v>1.0130354137259193E-4</v>
      </c>
    </row>
    <row r="17" spans="1:53">
      <c r="A17" s="21">
        <v>13908</v>
      </c>
      <c r="B17" s="21">
        <v>13908</v>
      </c>
      <c r="C17" s="12"/>
      <c r="D17" s="12"/>
      <c r="E17" s="12" t="s">
        <v>2266</v>
      </c>
      <c r="F17" s="12">
        <v>11021291</v>
      </c>
      <c r="G17" s="12" t="s">
        <v>2117</v>
      </c>
      <c r="H17" s="11"/>
      <c r="I17" s="12" t="s">
        <v>155</v>
      </c>
      <c r="J17" s="12"/>
      <c r="K17" s="12" t="s">
        <v>1145</v>
      </c>
      <c r="L17" s="12" t="s">
        <v>73</v>
      </c>
      <c r="M17" s="12" t="s">
        <v>73</v>
      </c>
      <c r="N17" s="12"/>
      <c r="O17" s="23">
        <v>45657</v>
      </c>
      <c r="P17" s="12" t="s">
        <v>263</v>
      </c>
      <c r="Q17" s="12" t="s">
        <v>232</v>
      </c>
      <c r="R17" s="12" t="s">
        <v>2181</v>
      </c>
      <c r="S17" s="12" t="s">
        <v>78</v>
      </c>
      <c r="T17" s="22">
        <v>0</v>
      </c>
      <c r="U17" s="12" t="s">
        <v>2124</v>
      </c>
      <c r="V17" s="15">
        <v>4.9599999999999998E-2</v>
      </c>
      <c r="W17" s="12"/>
      <c r="X17" s="12"/>
      <c r="Y17" s="24"/>
      <c r="Z17" s="24">
        <v>0</v>
      </c>
      <c r="AA17" s="23">
        <v>46660</v>
      </c>
      <c r="AB17" s="12" t="s">
        <v>2120</v>
      </c>
      <c r="AC17" s="12"/>
      <c r="AD17" s="12"/>
      <c r="AE17" s="61"/>
      <c r="AF17" s="23"/>
      <c r="AG17" s="12"/>
      <c r="AH17" s="12"/>
      <c r="AI17" s="11"/>
      <c r="AJ17" s="12" t="s">
        <v>1997</v>
      </c>
      <c r="AK17" s="12" t="s">
        <v>1779</v>
      </c>
      <c r="AL17" s="12"/>
      <c r="AM17" s="12" t="s">
        <v>1780</v>
      </c>
      <c r="AN17" s="34">
        <v>45747</v>
      </c>
      <c r="AO17" s="23">
        <v>45747</v>
      </c>
      <c r="AP17" s="21"/>
      <c r="AQ17" s="14">
        <v>1620000</v>
      </c>
      <c r="AR17" s="14">
        <v>103.6</v>
      </c>
      <c r="AS17" s="14">
        <v>3.718</v>
      </c>
      <c r="AT17" s="14">
        <v>6239.9937600000003</v>
      </c>
      <c r="AU17" s="14">
        <v>1678.32</v>
      </c>
      <c r="AV17" s="11"/>
      <c r="AW17" s="11"/>
      <c r="AX17" s="12"/>
      <c r="AY17" s="12" t="s">
        <v>24</v>
      </c>
      <c r="AZ17" s="15">
        <v>0.16891323186000001</v>
      </c>
      <c r="BA17" s="15">
        <f t="shared" si="0"/>
        <v>5.8825876321152949E-4</v>
      </c>
    </row>
    <row r="18" spans="1:53">
      <c r="A18" s="21">
        <v>13908</v>
      </c>
      <c r="B18" s="21">
        <v>13908</v>
      </c>
      <c r="C18" s="12"/>
      <c r="D18" s="12"/>
      <c r="E18" s="12" t="s">
        <v>2267</v>
      </c>
      <c r="F18" s="12">
        <v>11022780</v>
      </c>
      <c r="G18" s="12" t="s">
        <v>2117</v>
      </c>
      <c r="H18" s="11"/>
      <c r="I18" s="12" t="s">
        <v>155</v>
      </c>
      <c r="J18" s="12"/>
      <c r="K18" s="12" t="s">
        <v>1058</v>
      </c>
      <c r="L18" s="12" t="s">
        <v>73</v>
      </c>
      <c r="M18" s="12" t="s">
        <v>73</v>
      </c>
      <c r="N18" s="12"/>
      <c r="O18" s="23">
        <v>45685</v>
      </c>
      <c r="P18" s="12" t="s">
        <v>381</v>
      </c>
      <c r="Q18" s="12" t="s">
        <v>75</v>
      </c>
      <c r="R18" s="12" t="s">
        <v>2181</v>
      </c>
      <c r="S18" s="12" t="s">
        <v>78</v>
      </c>
      <c r="T18" s="22">
        <v>0</v>
      </c>
      <c r="U18" s="12" t="s">
        <v>2119</v>
      </c>
      <c r="V18" s="15">
        <v>0</v>
      </c>
      <c r="W18" s="12"/>
      <c r="X18" s="12"/>
      <c r="Y18" s="24"/>
      <c r="Z18" s="24">
        <v>0</v>
      </c>
      <c r="AA18" s="23">
        <v>46990</v>
      </c>
      <c r="AB18" s="12" t="s">
        <v>191</v>
      </c>
      <c r="AC18" s="12"/>
      <c r="AD18" s="12"/>
      <c r="AE18" s="61"/>
      <c r="AF18" s="23">
        <v>45108</v>
      </c>
      <c r="AG18" s="12"/>
      <c r="AH18" s="12"/>
      <c r="AI18" s="11"/>
      <c r="AJ18" s="12" t="s">
        <v>1997</v>
      </c>
      <c r="AK18" s="12" t="s">
        <v>1779</v>
      </c>
      <c r="AL18" s="12"/>
      <c r="AM18" s="12" t="s">
        <v>1780</v>
      </c>
      <c r="AN18" s="34">
        <v>45747</v>
      </c>
      <c r="AO18" s="23">
        <v>45747</v>
      </c>
      <c r="AP18" s="21"/>
      <c r="AQ18" s="14">
        <v>240992.76</v>
      </c>
      <c r="AR18" s="14">
        <v>101.79</v>
      </c>
      <c r="AS18" s="14">
        <v>3.718</v>
      </c>
      <c r="AT18" s="14">
        <v>912.04967999999997</v>
      </c>
      <c r="AU18" s="14">
        <v>245.30653039268401</v>
      </c>
      <c r="AV18" s="11"/>
      <c r="AW18" s="11"/>
      <c r="AX18" s="12"/>
      <c r="AY18" s="12" t="s">
        <v>24</v>
      </c>
      <c r="AZ18" s="15">
        <v>2.4688688E-2</v>
      </c>
      <c r="BA18" s="15">
        <f t="shared" si="0"/>
        <v>8.5981050202888466E-5</v>
      </c>
    </row>
    <row r="19" spans="1:53">
      <c r="A19" s="21">
        <v>13908</v>
      </c>
      <c r="B19" s="21">
        <v>13908</v>
      </c>
      <c r="C19" s="12"/>
      <c r="D19" s="12"/>
      <c r="E19" s="12" t="s">
        <v>2268</v>
      </c>
      <c r="F19" s="12">
        <v>11022781</v>
      </c>
      <c r="G19" s="12" t="s">
        <v>2117</v>
      </c>
      <c r="H19" s="11"/>
      <c r="I19" s="12" t="s">
        <v>155</v>
      </c>
      <c r="J19" s="12"/>
      <c r="K19" s="12" t="s">
        <v>1058</v>
      </c>
      <c r="L19" s="12" t="s">
        <v>73</v>
      </c>
      <c r="M19" s="12" t="s">
        <v>73</v>
      </c>
      <c r="N19" s="12"/>
      <c r="O19" s="23">
        <v>45685</v>
      </c>
      <c r="P19" s="12" t="s">
        <v>381</v>
      </c>
      <c r="Q19" s="12" t="s">
        <v>75</v>
      </c>
      <c r="R19" s="12" t="s">
        <v>2181</v>
      </c>
      <c r="S19" s="12" t="s">
        <v>78</v>
      </c>
      <c r="T19" s="22">
        <v>0</v>
      </c>
      <c r="U19" s="12" t="s">
        <v>2119</v>
      </c>
      <c r="V19" s="15">
        <v>0</v>
      </c>
      <c r="W19" s="12"/>
      <c r="X19" s="12"/>
      <c r="Y19" s="24"/>
      <c r="Z19" s="24">
        <v>0</v>
      </c>
      <c r="AA19" s="23">
        <v>46990</v>
      </c>
      <c r="AB19" s="12" t="s">
        <v>191</v>
      </c>
      <c r="AC19" s="12"/>
      <c r="AD19" s="12"/>
      <c r="AE19" s="61"/>
      <c r="AF19" s="23">
        <v>45108</v>
      </c>
      <c r="AG19" s="12"/>
      <c r="AH19" s="12"/>
      <c r="AI19" s="11"/>
      <c r="AJ19" s="12" t="s">
        <v>1997</v>
      </c>
      <c r="AK19" s="12" t="s">
        <v>1779</v>
      </c>
      <c r="AL19" s="12"/>
      <c r="AM19" s="12" t="s">
        <v>1780</v>
      </c>
      <c r="AN19" s="34">
        <v>45747</v>
      </c>
      <c r="AO19" s="23">
        <v>45747</v>
      </c>
      <c r="AP19" s="21"/>
      <c r="AQ19" s="14">
        <v>103987.54</v>
      </c>
      <c r="AR19" s="14">
        <v>99.28</v>
      </c>
      <c r="AS19" s="14">
        <v>3.718</v>
      </c>
      <c r="AT19" s="14">
        <v>383.84197</v>
      </c>
      <c r="AU19" s="14">
        <v>103.238830016138</v>
      </c>
      <c r="AV19" s="11"/>
      <c r="AW19" s="11"/>
      <c r="AX19" s="12"/>
      <c r="AY19" s="12" t="s">
        <v>24</v>
      </c>
      <c r="AZ19" s="15">
        <v>1.039039303E-2</v>
      </c>
      <c r="BA19" s="15">
        <f t="shared" si="0"/>
        <v>3.6185677618510572E-5</v>
      </c>
    </row>
    <row r="20" spans="1:53">
      <c r="A20" s="21">
        <v>13908</v>
      </c>
      <c r="B20" s="21">
        <v>13908</v>
      </c>
      <c r="C20" s="12"/>
      <c r="D20" s="12"/>
      <c r="E20" s="12" t="s">
        <v>2269</v>
      </c>
      <c r="F20" s="12">
        <v>11022782</v>
      </c>
      <c r="G20" s="12" t="s">
        <v>2117</v>
      </c>
      <c r="H20" s="11"/>
      <c r="I20" s="12" t="s">
        <v>155</v>
      </c>
      <c r="J20" s="12"/>
      <c r="K20" s="12" t="s">
        <v>1058</v>
      </c>
      <c r="L20" s="12" t="s">
        <v>73</v>
      </c>
      <c r="M20" s="12" t="s">
        <v>73</v>
      </c>
      <c r="N20" s="12"/>
      <c r="O20" s="23">
        <v>45685</v>
      </c>
      <c r="P20" s="12" t="s">
        <v>381</v>
      </c>
      <c r="Q20" s="12" t="s">
        <v>75</v>
      </c>
      <c r="R20" s="12" t="s">
        <v>2181</v>
      </c>
      <c r="S20" s="12" t="s">
        <v>78</v>
      </c>
      <c r="T20" s="22">
        <v>0</v>
      </c>
      <c r="U20" s="12" t="s">
        <v>2119</v>
      </c>
      <c r="V20" s="15">
        <v>0</v>
      </c>
      <c r="W20" s="12"/>
      <c r="X20" s="12"/>
      <c r="Y20" s="24"/>
      <c r="Z20" s="24">
        <v>0</v>
      </c>
      <c r="AA20" s="23">
        <v>46990</v>
      </c>
      <c r="AB20" s="12" t="s">
        <v>191</v>
      </c>
      <c r="AC20" s="12"/>
      <c r="AD20" s="12"/>
      <c r="AE20" s="61"/>
      <c r="AF20" s="23">
        <v>45108</v>
      </c>
      <c r="AG20" s="12"/>
      <c r="AH20" s="12"/>
      <c r="AI20" s="11"/>
      <c r="AJ20" s="12" t="s">
        <v>1997</v>
      </c>
      <c r="AK20" s="12" t="s">
        <v>1779</v>
      </c>
      <c r="AL20" s="12"/>
      <c r="AM20" s="12" t="s">
        <v>1780</v>
      </c>
      <c r="AN20" s="34">
        <v>45747</v>
      </c>
      <c r="AO20" s="23">
        <v>45747</v>
      </c>
      <c r="AP20" s="21"/>
      <c r="AQ20" s="14">
        <v>158101.14000000001</v>
      </c>
      <c r="AR20" s="14">
        <v>99.21</v>
      </c>
      <c r="AS20" s="14">
        <v>3.718</v>
      </c>
      <c r="AT20" s="14">
        <v>583.17625999999996</v>
      </c>
      <c r="AU20" s="14">
        <v>156.85214093598699</v>
      </c>
      <c r="AV20" s="11"/>
      <c r="AW20" s="11"/>
      <c r="AX20" s="12"/>
      <c r="AY20" s="12" t="s">
        <v>24</v>
      </c>
      <c r="AZ20" s="15">
        <v>1.5786263674E-2</v>
      </c>
      <c r="BA20" s="15">
        <f t="shared" si="0"/>
        <v>5.4977385977694493E-5</v>
      </c>
    </row>
    <row r="21" spans="1:53">
      <c r="A21" s="21">
        <v>13908</v>
      </c>
      <c r="B21" s="21">
        <v>13908</v>
      </c>
      <c r="C21" s="12"/>
      <c r="D21" s="12"/>
      <c r="E21" s="12" t="s">
        <v>2270</v>
      </c>
      <c r="F21" s="12">
        <v>11022783</v>
      </c>
      <c r="G21" s="12" t="s">
        <v>2117</v>
      </c>
      <c r="H21" s="11"/>
      <c r="I21" s="12" t="s">
        <v>155</v>
      </c>
      <c r="J21" s="12"/>
      <c r="K21" s="12" t="s">
        <v>1058</v>
      </c>
      <c r="L21" s="12" t="s">
        <v>73</v>
      </c>
      <c r="M21" s="12" t="s">
        <v>73</v>
      </c>
      <c r="N21" s="12"/>
      <c r="O21" s="23">
        <v>45685</v>
      </c>
      <c r="P21" s="12" t="s">
        <v>381</v>
      </c>
      <c r="Q21" s="12" t="s">
        <v>75</v>
      </c>
      <c r="R21" s="12" t="s">
        <v>2181</v>
      </c>
      <c r="S21" s="12" t="s">
        <v>78</v>
      </c>
      <c r="T21" s="22">
        <v>0</v>
      </c>
      <c r="U21" s="12" t="s">
        <v>2119</v>
      </c>
      <c r="V21" s="15">
        <v>0</v>
      </c>
      <c r="W21" s="12"/>
      <c r="X21" s="12"/>
      <c r="Y21" s="24"/>
      <c r="Z21" s="24">
        <v>0</v>
      </c>
      <c r="AA21" s="23">
        <v>46990</v>
      </c>
      <c r="AB21" s="12" t="s">
        <v>191</v>
      </c>
      <c r="AC21" s="12"/>
      <c r="AD21" s="12"/>
      <c r="AE21" s="61"/>
      <c r="AF21" s="23">
        <v>45108</v>
      </c>
      <c r="AG21" s="12"/>
      <c r="AH21" s="12"/>
      <c r="AI21" s="11"/>
      <c r="AJ21" s="12" t="s">
        <v>1997</v>
      </c>
      <c r="AK21" s="12" t="s">
        <v>1779</v>
      </c>
      <c r="AL21" s="12"/>
      <c r="AM21" s="12" t="s">
        <v>1780</v>
      </c>
      <c r="AN21" s="34">
        <v>45747</v>
      </c>
      <c r="AO21" s="23">
        <v>45747</v>
      </c>
      <c r="AP21" s="21"/>
      <c r="AQ21" s="14">
        <v>192990.47</v>
      </c>
      <c r="AR21" s="14">
        <v>99.15</v>
      </c>
      <c r="AS21" s="14">
        <v>3.718</v>
      </c>
      <c r="AT21" s="14">
        <v>711.43948999999998</v>
      </c>
      <c r="AU21" s="14">
        <v>191.35005110274301</v>
      </c>
      <c r="AV21" s="11"/>
      <c r="AW21" s="11"/>
      <c r="AX21" s="12"/>
      <c r="AY21" s="12" t="s">
        <v>24</v>
      </c>
      <c r="AZ21" s="15">
        <v>1.9258279438999999E-2</v>
      </c>
      <c r="BA21" s="15">
        <f t="shared" si="0"/>
        <v>6.7069059775348304E-5</v>
      </c>
    </row>
    <row r="22" spans="1:53">
      <c r="A22" s="21">
        <v>13908</v>
      </c>
      <c r="B22" s="21">
        <v>13908</v>
      </c>
      <c r="C22" s="12"/>
      <c r="D22" s="12"/>
      <c r="E22" s="12" t="s">
        <v>2271</v>
      </c>
      <c r="F22" s="12">
        <v>11022786</v>
      </c>
      <c r="G22" s="12" t="s">
        <v>2117</v>
      </c>
      <c r="H22" s="11"/>
      <c r="I22" s="12" t="s">
        <v>155</v>
      </c>
      <c r="J22" s="12"/>
      <c r="K22" s="12" t="s">
        <v>1058</v>
      </c>
      <c r="L22" s="12" t="s">
        <v>73</v>
      </c>
      <c r="M22" s="12" t="s">
        <v>73</v>
      </c>
      <c r="N22" s="12"/>
      <c r="O22" s="23">
        <v>45713</v>
      </c>
      <c r="P22" s="12" t="s">
        <v>381</v>
      </c>
      <c r="Q22" s="12" t="s">
        <v>75</v>
      </c>
      <c r="R22" s="12" t="s">
        <v>2181</v>
      </c>
      <c r="S22" s="12" t="s">
        <v>78</v>
      </c>
      <c r="T22" s="22">
        <v>0</v>
      </c>
      <c r="U22" s="12" t="s">
        <v>2119</v>
      </c>
      <c r="V22" s="15">
        <v>0</v>
      </c>
      <c r="W22" s="12"/>
      <c r="X22" s="12"/>
      <c r="Y22" s="24"/>
      <c r="Z22" s="24">
        <v>0</v>
      </c>
      <c r="AA22" s="23">
        <v>46990</v>
      </c>
      <c r="AB22" s="12" t="s">
        <v>191</v>
      </c>
      <c r="AC22" s="12"/>
      <c r="AD22" s="12"/>
      <c r="AE22" s="61"/>
      <c r="AF22" s="23">
        <v>45108</v>
      </c>
      <c r="AG22" s="12"/>
      <c r="AH22" s="12"/>
      <c r="AI22" s="11"/>
      <c r="AJ22" s="12" t="s">
        <v>1997</v>
      </c>
      <c r="AK22" s="12" t="s">
        <v>1779</v>
      </c>
      <c r="AL22" s="12"/>
      <c r="AM22" s="12" t="s">
        <v>1780</v>
      </c>
      <c r="AN22" s="34">
        <v>45747</v>
      </c>
      <c r="AO22" s="23">
        <v>45747</v>
      </c>
      <c r="AP22" s="21"/>
      <c r="AQ22" s="14">
        <v>155217.94</v>
      </c>
      <c r="AR22" s="14">
        <v>99.15</v>
      </c>
      <c r="AS22" s="14">
        <v>3.718</v>
      </c>
      <c r="AT22" s="14">
        <v>572.19494999999995</v>
      </c>
      <c r="AU22" s="14">
        <v>153.898587950511</v>
      </c>
      <c r="AV22" s="11"/>
      <c r="AW22" s="11"/>
      <c r="AX22" s="12"/>
      <c r="AY22" s="12" t="s">
        <v>24</v>
      </c>
      <c r="AZ22" s="15">
        <v>1.5489005594E-2</v>
      </c>
      <c r="BA22" s="15">
        <f t="shared" si="0"/>
        <v>5.3942152275947615E-5</v>
      </c>
    </row>
    <row r="23" spans="1:53">
      <c r="A23" s="21">
        <v>13908</v>
      </c>
      <c r="B23" s="21">
        <v>13908</v>
      </c>
      <c r="C23" s="12"/>
      <c r="D23" s="12"/>
      <c r="E23" s="12" t="s">
        <v>2272</v>
      </c>
      <c r="F23" s="12">
        <v>11022788</v>
      </c>
      <c r="G23" s="12" t="s">
        <v>2117</v>
      </c>
      <c r="H23" s="11"/>
      <c r="I23" s="12" t="s">
        <v>155</v>
      </c>
      <c r="J23" s="12"/>
      <c r="K23" s="12" t="s">
        <v>1058</v>
      </c>
      <c r="L23" s="12" t="s">
        <v>73</v>
      </c>
      <c r="M23" s="12" t="s">
        <v>73</v>
      </c>
      <c r="N23" s="12"/>
      <c r="O23" s="23">
        <v>45713</v>
      </c>
      <c r="P23" s="12" t="s">
        <v>328</v>
      </c>
      <c r="Q23" s="12" t="s">
        <v>328</v>
      </c>
      <c r="R23" s="12" t="s">
        <v>328</v>
      </c>
      <c r="S23" s="12" t="s">
        <v>78</v>
      </c>
      <c r="T23" s="22">
        <v>0</v>
      </c>
      <c r="U23" s="12" t="s">
        <v>2119</v>
      </c>
      <c r="V23" s="15">
        <v>0</v>
      </c>
      <c r="W23" s="12"/>
      <c r="X23" s="12"/>
      <c r="Y23" s="24"/>
      <c r="Z23" s="24">
        <v>0</v>
      </c>
      <c r="AA23" s="23">
        <v>46990</v>
      </c>
      <c r="AB23" s="12" t="s">
        <v>191</v>
      </c>
      <c r="AC23" s="12"/>
      <c r="AD23" s="12"/>
      <c r="AE23" s="61"/>
      <c r="AF23" s="23">
        <v>45108</v>
      </c>
      <c r="AG23" s="12"/>
      <c r="AH23" s="12"/>
      <c r="AI23" s="11"/>
      <c r="AJ23" s="12" t="s">
        <v>1997</v>
      </c>
      <c r="AK23" s="12" t="s">
        <v>1779</v>
      </c>
      <c r="AL23" s="12"/>
      <c r="AM23" s="12" t="s">
        <v>1780</v>
      </c>
      <c r="AN23" s="34">
        <v>45747</v>
      </c>
      <c r="AO23" s="23">
        <v>45747</v>
      </c>
      <c r="AP23" s="21"/>
      <c r="AQ23" s="14">
        <v>154482.85</v>
      </c>
      <c r="AR23" s="14">
        <v>99.21</v>
      </c>
      <c r="AS23" s="14">
        <v>3.718</v>
      </c>
      <c r="AT23" s="14">
        <v>569.82974000000002</v>
      </c>
      <c r="AU23" s="14">
        <v>153.26243679397501</v>
      </c>
      <c r="AV23" s="11"/>
      <c r="AW23" s="11"/>
      <c r="AX23" s="12"/>
      <c r="AY23" s="12" t="s">
        <v>24</v>
      </c>
      <c r="AZ23" s="15">
        <v>1.5424980648E-2</v>
      </c>
      <c r="BA23" s="15">
        <f t="shared" si="0"/>
        <v>5.3719178413657083E-5</v>
      </c>
    </row>
    <row r="24" spans="1:53">
      <c r="A24" s="21">
        <v>13908</v>
      </c>
      <c r="B24" s="21">
        <v>13908</v>
      </c>
      <c r="C24" s="12"/>
      <c r="D24" s="12"/>
      <c r="E24" s="12" t="s">
        <v>2273</v>
      </c>
      <c r="F24" s="12">
        <v>11022789</v>
      </c>
      <c r="G24" s="12" t="s">
        <v>2117</v>
      </c>
      <c r="H24" s="11"/>
      <c r="I24" s="12" t="s">
        <v>155</v>
      </c>
      <c r="J24" s="12"/>
      <c r="K24" s="12" t="s">
        <v>1058</v>
      </c>
      <c r="L24" s="12" t="s">
        <v>73</v>
      </c>
      <c r="M24" s="12" t="s">
        <v>73</v>
      </c>
      <c r="N24" s="12"/>
      <c r="O24" s="23">
        <v>45713</v>
      </c>
      <c r="P24" s="12" t="s">
        <v>381</v>
      </c>
      <c r="Q24" s="12" t="s">
        <v>75</v>
      </c>
      <c r="R24" s="12" t="s">
        <v>2181</v>
      </c>
      <c r="S24" s="12" t="s">
        <v>78</v>
      </c>
      <c r="T24" s="22">
        <v>0</v>
      </c>
      <c r="U24" s="12" t="s">
        <v>2119</v>
      </c>
      <c r="V24" s="15">
        <v>0</v>
      </c>
      <c r="W24" s="12"/>
      <c r="X24" s="12"/>
      <c r="Y24" s="24"/>
      <c r="Z24" s="24">
        <v>0</v>
      </c>
      <c r="AA24" s="23">
        <v>46990</v>
      </c>
      <c r="AB24" s="12" t="s">
        <v>191</v>
      </c>
      <c r="AC24" s="12"/>
      <c r="AD24" s="12"/>
      <c r="AE24" s="61"/>
      <c r="AF24" s="23">
        <v>45108</v>
      </c>
      <c r="AG24" s="12"/>
      <c r="AH24" s="12"/>
      <c r="AI24" s="11"/>
      <c r="AJ24" s="12" t="s">
        <v>1997</v>
      </c>
      <c r="AK24" s="12" t="s">
        <v>1779</v>
      </c>
      <c r="AL24" s="12"/>
      <c r="AM24" s="12" t="s">
        <v>1780</v>
      </c>
      <c r="AN24" s="34">
        <v>45747</v>
      </c>
      <c r="AO24" s="23">
        <v>45747</v>
      </c>
      <c r="AP24" s="21"/>
      <c r="AQ24" s="14">
        <v>86684.56</v>
      </c>
      <c r="AR24" s="14">
        <v>99.28</v>
      </c>
      <c r="AS24" s="14">
        <v>3.718</v>
      </c>
      <c r="AT24" s="14">
        <v>319.97268000000003</v>
      </c>
      <c r="AU24" s="14">
        <v>86.060430338890995</v>
      </c>
      <c r="AV24" s="11"/>
      <c r="AW24" s="11"/>
      <c r="AX24" s="12"/>
      <c r="AY24" s="12" t="s">
        <v>24</v>
      </c>
      <c r="AZ24" s="15">
        <v>8.6614861430000002E-3</v>
      </c>
      <c r="BA24" s="15">
        <f t="shared" si="0"/>
        <v>3.0164570709166314E-5</v>
      </c>
    </row>
    <row r="25" spans="1:53">
      <c r="A25" s="21">
        <v>13908</v>
      </c>
      <c r="B25" s="21">
        <v>13908</v>
      </c>
      <c r="C25" s="12"/>
      <c r="D25" s="12"/>
      <c r="E25" s="12" t="s">
        <v>2274</v>
      </c>
      <c r="F25" s="12">
        <v>11022790</v>
      </c>
      <c r="G25" s="12" t="s">
        <v>2117</v>
      </c>
      <c r="H25" s="11"/>
      <c r="I25" s="12" t="s">
        <v>155</v>
      </c>
      <c r="J25" s="12"/>
      <c r="K25" s="12" t="s">
        <v>1058</v>
      </c>
      <c r="L25" s="12" t="s">
        <v>73</v>
      </c>
      <c r="M25" s="12" t="s">
        <v>73</v>
      </c>
      <c r="N25" s="12"/>
      <c r="O25" s="23">
        <v>45713</v>
      </c>
      <c r="P25" s="12" t="s">
        <v>328</v>
      </c>
      <c r="Q25" s="12" t="s">
        <v>328</v>
      </c>
      <c r="R25" s="12" t="s">
        <v>328</v>
      </c>
      <c r="S25" s="12" t="s">
        <v>78</v>
      </c>
      <c r="T25" s="22">
        <v>0</v>
      </c>
      <c r="U25" s="12" t="s">
        <v>2119</v>
      </c>
      <c r="V25" s="15">
        <v>0</v>
      </c>
      <c r="W25" s="12"/>
      <c r="X25" s="12"/>
      <c r="Y25" s="24"/>
      <c r="Z25" s="24">
        <v>0</v>
      </c>
      <c r="AA25" s="23">
        <v>46990</v>
      </c>
      <c r="AB25" s="12" t="s">
        <v>191</v>
      </c>
      <c r="AC25" s="12"/>
      <c r="AD25" s="12"/>
      <c r="AE25" s="61"/>
      <c r="AF25" s="23">
        <v>45108</v>
      </c>
      <c r="AG25" s="12"/>
      <c r="AH25" s="12"/>
      <c r="AI25" s="11"/>
      <c r="AJ25" s="12" t="s">
        <v>1997</v>
      </c>
      <c r="AK25" s="12" t="s">
        <v>1779</v>
      </c>
      <c r="AL25" s="12"/>
      <c r="AM25" s="12" t="s">
        <v>1780</v>
      </c>
      <c r="AN25" s="34">
        <v>45747</v>
      </c>
      <c r="AO25" s="23">
        <v>45747</v>
      </c>
      <c r="AP25" s="21"/>
      <c r="AQ25" s="14">
        <v>318839.03999999998</v>
      </c>
      <c r="AR25" s="14">
        <v>101.79</v>
      </c>
      <c r="AS25" s="14">
        <v>3.718</v>
      </c>
      <c r="AT25" s="14">
        <v>1206.66299</v>
      </c>
      <c r="AU25" s="14">
        <v>324.54625874125901</v>
      </c>
      <c r="AV25" s="11"/>
      <c r="AW25" s="11"/>
      <c r="AX25" s="12"/>
      <c r="AY25" s="12" t="s">
        <v>24</v>
      </c>
      <c r="AZ25" s="15">
        <v>3.2663709812000001E-2</v>
      </c>
      <c r="BA25" s="15">
        <f t="shared" si="0"/>
        <v>1.1375493396495428E-4</v>
      </c>
    </row>
    <row r="26" spans="1:53">
      <c r="A26" s="21">
        <v>13908</v>
      </c>
      <c r="B26" s="21">
        <v>13908</v>
      </c>
      <c r="C26" s="12"/>
      <c r="D26" s="12"/>
      <c r="E26" s="12" t="s">
        <v>2275</v>
      </c>
      <c r="F26" s="12">
        <v>11022801</v>
      </c>
      <c r="G26" s="12" t="s">
        <v>2117</v>
      </c>
      <c r="H26" s="11"/>
      <c r="I26" s="12" t="s">
        <v>155</v>
      </c>
      <c r="J26" s="12"/>
      <c r="K26" s="12" t="s">
        <v>1058</v>
      </c>
      <c r="L26" s="12" t="s">
        <v>73</v>
      </c>
      <c r="M26" s="12" t="s">
        <v>73</v>
      </c>
      <c r="N26" s="12"/>
      <c r="O26" s="23">
        <v>45741</v>
      </c>
      <c r="P26" s="12" t="s">
        <v>381</v>
      </c>
      <c r="Q26" s="12" t="s">
        <v>75</v>
      </c>
      <c r="R26" s="12" t="s">
        <v>2181</v>
      </c>
      <c r="S26" s="12" t="s">
        <v>78</v>
      </c>
      <c r="T26" s="22">
        <v>0</v>
      </c>
      <c r="U26" s="12" t="s">
        <v>2119</v>
      </c>
      <c r="V26" s="15">
        <v>0</v>
      </c>
      <c r="W26" s="12"/>
      <c r="X26" s="12"/>
      <c r="Y26" s="24"/>
      <c r="Z26" s="24">
        <v>0</v>
      </c>
      <c r="AA26" s="23">
        <v>46990</v>
      </c>
      <c r="AB26" s="12" t="s">
        <v>191</v>
      </c>
      <c r="AC26" s="12"/>
      <c r="AD26" s="12"/>
      <c r="AE26" s="61"/>
      <c r="AF26" s="23">
        <v>45108</v>
      </c>
      <c r="AG26" s="12"/>
      <c r="AH26" s="12"/>
      <c r="AI26" s="11"/>
      <c r="AJ26" s="12" t="s">
        <v>1997</v>
      </c>
      <c r="AK26" s="12" t="s">
        <v>1779</v>
      </c>
      <c r="AL26" s="12"/>
      <c r="AM26" s="12" t="s">
        <v>1780</v>
      </c>
      <c r="AN26" s="34">
        <v>45747</v>
      </c>
      <c r="AO26" s="23">
        <v>45747</v>
      </c>
      <c r="AP26" s="21"/>
      <c r="AQ26" s="14">
        <v>244724.89</v>
      </c>
      <c r="AR26" s="14">
        <v>101.79</v>
      </c>
      <c r="AS26" s="14">
        <v>3.718</v>
      </c>
      <c r="AT26" s="14">
        <v>926.17412000000002</v>
      </c>
      <c r="AU26" s="14">
        <v>249.10546530392699</v>
      </c>
      <c r="AV26" s="11"/>
      <c r="AW26" s="11"/>
      <c r="AX26" s="12"/>
      <c r="AY26" s="12" t="s">
        <v>24</v>
      </c>
      <c r="AZ26" s="15">
        <v>2.5071028897000001E-2</v>
      </c>
      <c r="BA26" s="15">
        <f t="shared" si="0"/>
        <v>8.7312594099409323E-5</v>
      </c>
    </row>
    <row r="27" spans="1:53">
      <c r="A27" s="21">
        <v>13908</v>
      </c>
      <c r="B27" s="21">
        <v>13908</v>
      </c>
      <c r="C27" s="12"/>
      <c r="D27" s="12"/>
      <c r="E27" s="12" t="s">
        <v>2276</v>
      </c>
      <c r="F27" s="12">
        <v>11022802</v>
      </c>
      <c r="G27" s="12" t="s">
        <v>2117</v>
      </c>
      <c r="H27" s="11"/>
      <c r="I27" s="12" t="s">
        <v>155</v>
      </c>
      <c r="J27" s="12"/>
      <c r="K27" s="12" t="s">
        <v>1058</v>
      </c>
      <c r="L27" s="12" t="s">
        <v>73</v>
      </c>
      <c r="M27" s="12" t="s">
        <v>73</v>
      </c>
      <c r="N27" s="12"/>
      <c r="O27" s="23">
        <v>45743</v>
      </c>
      <c r="P27" s="12" t="s">
        <v>328</v>
      </c>
      <c r="Q27" s="12" t="s">
        <v>328</v>
      </c>
      <c r="R27" s="12" t="s">
        <v>328</v>
      </c>
      <c r="S27" s="12" t="s">
        <v>78</v>
      </c>
      <c r="T27" s="22">
        <v>0</v>
      </c>
      <c r="U27" s="12" t="s">
        <v>2119</v>
      </c>
      <c r="V27" s="15">
        <v>0</v>
      </c>
      <c r="W27" s="12"/>
      <c r="X27" s="12"/>
      <c r="Y27" s="24"/>
      <c r="Z27" s="24">
        <v>0</v>
      </c>
      <c r="AA27" s="23">
        <v>45894</v>
      </c>
      <c r="AB27" s="12" t="s">
        <v>191</v>
      </c>
      <c r="AC27" s="12"/>
      <c r="AD27" s="12"/>
      <c r="AE27" s="61"/>
      <c r="AF27" s="23">
        <v>45108</v>
      </c>
      <c r="AG27" s="12"/>
      <c r="AH27" s="12"/>
      <c r="AI27" s="11"/>
      <c r="AJ27" s="12" t="s">
        <v>1997</v>
      </c>
      <c r="AK27" s="12" t="s">
        <v>1779</v>
      </c>
      <c r="AL27" s="12"/>
      <c r="AM27" s="12" t="s">
        <v>1780</v>
      </c>
      <c r="AN27" s="34">
        <v>45747</v>
      </c>
      <c r="AO27" s="23">
        <v>45747</v>
      </c>
      <c r="AP27" s="21"/>
      <c r="AQ27" s="14">
        <v>127340.91</v>
      </c>
      <c r="AR27" s="14">
        <v>99.15</v>
      </c>
      <c r="AS27" s="14">
        <v>3.718</v>
      </c>
      <c r="AT27" s="14">
        <v>469.42914999999999</v>
      </c>
      <c r="AU27" s="14">
        <v>126.258512641205</v>
      </c>
      <c r="AV27" s="11"/>
      <c r="AW27" s="11"/>
      <c r="AX27" s="12"/>
      <c r="AY27" s="12" t="s">
        <v>24</v>
      </c>
      <c r="AZ27" s="15">
        <v>1.2707191370000001E-2</v>
      </c>
      <c r="BA27" s="15">
        <f t="shared" si="0"/>
        <v>4.4254180663545993E-5</v>
      </c>
    </row>
    <row r="28" spans="1:53">
      <c r="A28" s="21">
        <v>13908</v>
      </c>
      <c r="B28" s="21">
        <v>13908</v>
      </c>
      <c r="C28" s="12"/>
      <c r="D28" s="12"/>
      <c r="E28" s="12" t="s">
        <v>2277</v>
      </c>
      <c r="F28" s="12">
        <v>11022804</v>
      </c>
      <c r="G28" s="12" t="s">
        <v>2117</v>
      </c>
      <c r="H28" s="11"/>
      <c r="I28" s="12" t="s">
        <v>155</v>
      </c>
      <c r="J28" s="12"/>
      <c r="K28" s="12" t="s">
        <v>1058</v>
      </c>
      <c r="L28" s="12" t="s">
        <v>73</v>
      </c>
      <c r="M28" s="12" t="s">
        <v>73</v>
      </c>
      <c r="N28" s="12"/>
      <c r="O28" s="23">
        <v>45743</v>
      </c>
      <c r="P28" s="12" t="s">
        <v>328</v>
      </c>
      <c r="Q28" s="12" t="s">
        <v>328</v>
      </c>
      <c r="R28" s="12" t="s">
        <v>328</v>
      </c>
      <c r="S28" s="12" t="s">
        <v>78</v>
      </c>
      <c r="T28" s="22">
        <v>0</v>
      </c>
      <c r="U28" s="12" t="s">
        <v>2119</v>
      </c>
      <c r="V28" s="15">
        <v>0</v>
      </c>
      <c r="W28" s="12"/>
      <c r="X28" s="12"/>
      <c r="Y28" s="24"/>
      <c r="Z28" s="24">
        <v>0</v>
      </c>
      <c r="AA28" s="11"/>
      <c r="AB28" s="12" t="s">
        <v>191</v>
      </c>
      <c r="AC28" s="12"/>
      <c r="AD28" s="12"/>
      <c r="AE28" s="61"/>
      <c r="AF28" s="23">
        <v>45108</v>
      </c>
      <c r="AG28" s="12"/>
      <c r="AH28" s="12"/>
      <c r="AI28" s="11"/>
      <c r="AJ28" s="12" t="s">
        <v>1997</v>
      </c>
      <c r="AK28" s="12" t="s">
        <v>1779</v>
      </c>
      <c r="AL28" s="12"/>
      <c r="AM28" s="12" t="s">
        <v>1780</v>
      </c>
      <c r="AN28" s="34">
        <v>45747</v>
      </c>
      <c r="AO28" s="23">
        <v>45747</v>
      </c>
      <c r="AP28" s="21"/>
      <c r="AQ28" s="14">
        <v>78901.539999999994</v>
      </c>
      <c r="AR28" s="14">
        <v>99.28</v>
      </c>
      <c r="AS28" s="14">
        <v>3.718</v>
      </c>
      <c r="AT28" s="14">
        <v>291.24376000000001</v>
      </c>
      <c r="AU28" s="14">
        <v>78.333448090370993</v>
      </c>
      <c r="AV28" s="11"/>
      <c r="AW28" s="11"/>
      <c r="AX28" s="12"/>
      <c r="AY28" s="12" t="s">
        <v>24</v>
      </c>
      <c r="AZ28" s="15">
        <v>7.8838099280000001E-3</v>
      </c>
      <c r="BA28" s="15">
        <f t="shared" si="0"/>
        <v>2.7456228425887905E-5</v>
      </c>
    </row>
    <row r="29" spans="1:53">
      <c r="A29" s="21">
        <v>13908</v>
      </c>
      <c r="B29" s="21">
        <v>13908</v>
      </c>
      <c r="C29" s="12"/>
      <c r="D29" s="12"/>
      <c r="E29" s="12" t="s">
        <v>2278</v>
      </c>
      <c r="F29" s="12">
        <v>11022805</v>
      </c>
      <c r="G29" s="12" t="s">
        <v>2117</v>
      </c>
      <c r="H29" s="11"/>
      <c r="I29" s="12" t="s">
        <v>155</v>
      </c>
      <c r="J29" s="12"/>
      <c r="K29" s="12" t="s">
        <v>1058</v>
      </c>
      <c r="L29" s="12" t="s">
        <v>73</v>
      </c>
      <c r="M29" s="12" t="s">
        <v>73</v>
      </c>
      <c r="N29" s="12"/>
      <c r="O29" s="23">
        <v>45743</v>
      </c>
      <c r="P29" s="12" t="s">
        <v>381</v>
      </c>
      <c r="Q29" s="12" t="s">
        <v>75</v>
      </c>
      <c r="R29" s="12" t="s">
        <v>2181</v>
      </c>
      <c r="S29" s="12" t="s">
        <v>78</v>
      </c>
      <c r="T29" s="22">
        <v>0</v>
      </c>
      <c r="U29" s="12" t="s">
        <v>2119</v>
      </c>
      <c r="V29" s="15">
        <v>0</v>
      </c>
      <c r="W29" s="12"/>
      <c r="X29" s="12"/>
      <c r="Y29" s="24"/>
      <c r="Z29" s="24">
        <v>0</v>
      </c>
      <c r="AA29" s="23">
        <v>46990</v>
      </c>
      <c r="AB29" s="12" t="s">
        <v>191</v>
      </c>
      <c r="AC29" s="12"/>
      <c r="AD29" s="12"/>
      <c r="AE29" s="61"/>
      <c r="AF29" s="23">
        <v>45108</v>
      </c>
      <c r="AG29" s="12"/>
      <c r="AH29" s="12"/>
      <c r="AI29" s="11"/>
      <c r="AJ29" s="12" t="s">
        <v>1997</v>
      </c>
      <c r="AK29" s="12" t="s">
        <v>1779</v>
      </c>
      <c r="AL29" s="12"/>
      <c r="AM29" s="12" t="s">
        <v>1780</v>
      </c>
      <c r="AN29" s="34">
        <v>45747</v>
      </c>
      <c r="AO29" s="23">
        <v>45747</v>
      </c>
      <c r="AP29" s="21"/>
      <c r="AQ29" s="14">
        <v>126662.36</v>
      </c>
      <c r="AR29" s="14">
        <v>100</v>
      </c>
      <c r="AS29" s="14">
        <v>3.718</v>
      </c>
      <c r="AT29" s="14">
        <v>470.93065000000001</v>
      </c>
      <c r="AU29" s="14">
        <v>126.66235879505101</v>
      </c>
      <c r="AV29" s="11"/>
      <c r="AW29" s="11"/>
      <c r="AX29" s="12"/>
      <c r="AY29" s="12" t="s">
        <v>24</v>
      </c>
      <c r="AZ29" s="15">
        <v>1.2747836157E-2</v>
      </c>
      <c r="BA29" s="15">
        <f t="shared" si="0"/>
        <v>4.4395730569993625E-5</v>
      </c>
    </row>
    <row r="30" spans="1:53">
      <c r="A30" s="63" t="s">
        <v>2125</v>
      </c>
      <c r="B30" s="62"/>
      <c r="C30" s="62"/>
      <c r="D30" s="62"/>
      <c r="E30" s="62"/>
      <c r="F30" s="62"/>
      <c r="G30" s="62"/>
      <c r="H30" s="65" t="s">
        <v>87</v>
      </c>
      <c r="I30" s="62"/>
      <c r="J30" s="62"/>
      <c r="K30" s="62"/>
      <c r="L30" s="62"/>
      <c r="M30" s="62"/>
      <c r="N30" s="66" t="s">
        <v>88</v>
      </c>
      <c r="O30" s="62"/>
      <c r="P30" s="62"/>
      <c r="Q30" s="62"/>
      <c r="R30" s="62"/>
      <c r="S30" s="62"/>
      <c r="T30" s="67">
        <v>24</v>
      </c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</row>
    <row r="31" spans="1:53" ht="12.75" customHeight="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</row>
  </sheetData>
  <autoFilter ref="A1:BA31" xr:uid="{00000000-0001-0000-1700-000000000000}"/>
  <mergeCells count="5">
    <mergeCell ref="A30:G31"/>
    <mergeCell ref="H30:M31"/>
    <mergeCell ref="N30:S31"/>
    <mergeCell ref="T30:AJ31"/>
    <mergeCell ref="AK30:BA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D4"/>
  <sheetViews>
    <sheetView rightToLeft="1" topLeftCell="Y1" workbookViewId="0">
      <selection activeCell="AR2" sqref="AR2"/>
    </sheetView>
  </sheetViews>
  <sheetFormatPr defaultRowHeight="12.75" customHeight="1"/>
  <cols>
    <col min="1" max="1" width="39" bestFit="1" customWidth="1"/>
    <col min="2" max="2" width="13.7109375" bestFit="1" customWidth="1"/>
    <col min="3" max="3" width="25.140625" bestFit="1" customWidth="1"/>
    <col min="4" max="4" width="13.7109375" bestFit="1" customWidth="1"/>
    <col min="5" max="5" width="23.85546875" bestFit="1" customWidth="1"/>
    <col min="6" max="6" width="13.7109375" bestFit="1" customWidth="1"/>
    <col min="7" max="7" width="15" bestFit="1" customWidth="1"/>
    <col min="8" max="8" width="18.85546875" bestFit="1" customWidth="1"/>
    <col min="9" max="9" width="21.28515625" bestFit="1" customWidth="1"/>
    <col min="10" max="10" width="13.7109375" bestFit="1" customWidth="1"/>
    <col min="11" max="11" width="26.42578125" bestFit="1" customWidth="1"/>
    <col min="12" max="12" width="20.140625" bestFit="1" customWidth="1"/>
    <col min="13" max="13" width="11.28515625" bestFit="1" customWidth="1"/>
    <col min="14" max="14" width="15" bestFit="1" customWidth="1"/>
    <col min="15" max="15" width="6.140625" bestFit="1" customWidth="1"/>
    <col min="16" max="16" width="10" bestFit="1" customWidth="1"/>
    <col min="17" max="17" width="25.140625" bestFit="1" customWidth="1"/>
    <col min="18" max="18" width="15" bestFit="1" customWidth="1"/>
    <col min="19" max="19" width="7.42578125" bestFit="1" customWidth="1"/>
    <col min="20" max="20" width="13.7109375" bestFit="1" customWidth="1"/>
    <col min="21" max="21" width="15" bestFit="1" customWidth="1"/>
    <col min="22" max="22" width="17.5703125" bestFit="1" customWidth="1"/>
    <col min="23" max="23" width="25.140625" bestFit="1" customWidth="1"/>
    <col min="24" max="24" width="20.140625" bestFit="1" customWidth="1"/>
    <col min="25" max="25" width="18.85546875" bestFit="1" customWidth="1"/>
    <col min="26" max="26" width="12.42578125" bestFit="1" customWidth="1"/>
    <col min="27" max="27" width="16.28515625" bestFit="1" customWidth="1"/>
    <col min="28" max="28" width="22.5703125" bestFit="1" customWidth="1"/>
    <col min="29" max="29" width="27.7109375" bestFit="1" customWidth="1"/>
    <col min="30" max="30" width="26.42578125" bestFit="1" customWidth="1"/>
  </cols>
  <sheetData>
    <row r="1" spans="1:30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59</v>
      </c>
      <c r="M1" s="20" t="s">
        <v>1717</v>
      </c>
      <c r="N1" s="20" t="s">
        <v>1760</v>
      </c>
      <c r="O1" s="20" t="s">
        <v>94</v>
      </c>
      <c r="P1" s="20" t="s">
        <v>61</v>
      </c>
      <c r="Q1" s="20" t="s">
        <v>173</v>
      </c>
      <c r="R1" s="20" t="s">
        <v>62</v>
      </c>
      <c r="S1" s="20" t="s">
        <v>95</v>
      </c>
      <c r="T1" s="20" t="s">
        <v>65</v>
      </c>
      <c r="U1" s="20" t="s">
        <v>97</v>
      </c>
      <c r="V1" s="20" t="s">
        <v>1769</v>
      </c>
      <c r="W1" s="20" t="s">
        <v>1770</v>
      </c>
      <c r="X1" s="20" t="s">
        <v>1772</v>
      </c>
      <c r="Y1" s="20" t="s">
        <v>99</v>
      </c>
      <c r="Z1" s="20" t="s">
        <v>64</v>
      </c>
      <c r="AA1" s="20" t="s">
        <v>100</v>
      </c>
      <c r="AB1" s="20" t="s">
        <v>66</v>
      </c>
      <c r="AC1" s="20" t="s">
        <v>67</v>
      </c>
      <c r="AD1" s="20" t="s">
        <v>22</v>
      </c>
    </row>
    <row r="2" spans="1:30">
      <c r="A2" s="21">
        <v>13908</v>
      </c>
      <c r="B2" s="21">
        <v>13908</v>
      </c>
      <c r="C2" s="25" t="s">
        <v>2126</v>
      </c>
      <c r="D2" s="25" t="s">
        <v>2127</v>
      </c>
      <c r="E2" s="25" t="s">
        <v>169</v>
      </c>
      <c r="F2" s="25" t="s">
        <v>2128</v>
      </c>
      <c r="G2" s="25" t="s">
        <v>2129</v>
      </c>
      <c r="H2" s="25" t="s">
        <v>185</v>
      </c>
      <c r="I2" s="25" t="s">
        <v>2130</v>
      </c>
      <c r="J2" s="25" t="s">
        <v>155</v>
      </c>
      <c r="K2" s="25" t="s">
        <v>333</v>
      </c>
      <c r="L2" s="25" t="s">
        <v>73</v>
      </c>
      <c r="M2" s="25" t="s">
        <v>108</v>
      </c>
      <c r="N2" s="32">
        <v>45657</v>
      </c>
      <c r="O2" s="25" t="s">
        <v>2131</v>
      </c>
      <c r="P2" s="25" t="s">
        <v>1049</v>
      </c>
      <c r="Q2" s="43" t="s">
        <v>190</v>
      </c>
      <c r="R2" s="25" t="s">
        <v>78</v>
      </c>
      <c r="S2" s="30">
        <v>0</v>
      </c>
      <c r="T2" s="27">
        <v>7.9500000000000001E-2</v>
      </c>
      <c r="U2" s="31">
        <v>0</v>
      </c>
      <c r="V2" s="25" t="s">
        <v>1875</v>
      </c>
      <c r="W2" s="25" t="s">
        <v>1780</v>
      </c>
      <c r="X2" s="33">
        <v>45747</v>
      </c>
      <c r="Y2" s="26">
        <v>1103000</v>
      </c>
      <c r="Z2" s="26">
        <v>3.718</v>
      </c>
      <c r="AA2" s="26">
        <v>106.2063</v>
      </c>
      <c r="AB2" s="26">
        <v>4355.4715100000003</v>
      </c>
      <c r="AC2" s="27">
        <v>1</v>
      </c>
      <c r="AD2" s="27">
        <f>+AB2/sum</f>
        <v>1.5266124956359055E-3</v>
      </c>
    </row>
    <row r="3" spans="1:30">
      <c r="A3" s="63" t="s">
        <v>2132</v>
      </c>
      <c r="B3" s="62"/>
      <c r="C3" s="62"/>
      <c r="D3" s="62"/>
      <c r="E3" s="65" t="s">
        <v>87</v>
      </c>
      <c r="F3" s="62"/>
      <c r="G3" s="62"/>
      <c r="H3" s="62"/>
      <c r="I3" s="66" t="s">
        <v>88</v>
      </c>
      <c r="J3" s="62"/>
      <c r="K3" s="62"/>
      <c r="L3" s="62"/>
      <c r="M3" s="67">
        <v>25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</sheetData>
  <mergeCells count="5">
    <mergeCell ref="A3:D4"/>
    <mergeCell ref="E3:H4"/>
    <mergeCell ref="I3:L4"/>
    <mergeCell ref="M3:U4"/>
    <mergeCell ref="V3:AD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4"/>
  <sheetViews>
    <sheetView rightToLeft="1" workbookViewId="0">
      <selection activeCell="Y1" sqref="Y1"/>
    </sheetView>
  </sheetViews>
  <sheetFormatPr defaultRowHeight="12.75" customHeight="1"/>
  <cols>
    <col min="1" max="1" width="39" bestFit="1" customWidth="1"/>
    <col min="2" max="2" width="13.7109375" bestFit="1" customWidth="1"/>
    <col min="3" max="3" width="10" bestFit="1" customWidth="1"/>
    <col min="4" max="4" width="17.5703125" bestFit="1" customWidth="1"/>
    <col min="5" max="5" width="20.140625" bestFit="1" customWidth="1"/>
    <col min="6" max="6" width="13.7109375" bestFit="1" customWidth="1"/>
    <col min="7" max="7" width="21.28515625" bestFit="1" customWidth="1"/>
    <col min="8" max="8" width="13.7109375" bestFit="1" customWidth="1"/>
    <col min="9" max="9" width="26.42578125" bestFit="1" customWidth="1"/>
    <col min="10" max="10" width="20.140625" bestFit="1" customWidth="1"/>
    <col min="11" max="11" width="12.42578125" bestFit="1" customWidth="1"/>
    <col min="12" max="12" width="10" bestFit="1" customWidth="1"/>
    <col min="13" max="13" width="15" bestFit="1" customWidth="1"/>
    <col min="14" max="14" width="7.42578125" bestFit="1" customWidth="1"/>
    <col min="15" max="15" width="13.7109375" bestFit="1" customWidth="1"/>
    <col min="16" max="16" width="15" bestFit="1" customWidth="1"/>
    <col min="17" max="19" width="12.42578125" bestFit="1" customWidth="1"/>
    <col min="20" max="20" width="22.5703125" bestFit="1" customWidth="1"/>
    <col min="21" max="21" width="27.7109375" bestFit="1" customWidth="1"/>
    <col min="22" max="22" width="26.42578125" bestFit="1" customWidth="1"/>
  </cols>
  <sheetData>
    <row r="1" spans="1:22">
      <c r="A1" s="20" t="s">
        <v>52</v>
      </c>
      <c r="B1" s="20" t="s">
        <v>53</v>
      </c>
      <c r="C1" s="20" t="s">
        <v>54</v>
      </c>
      <c r="D1" s="20" t="s">
        <v>55</v>
      </c>
      <c r="E1" s="20" t="s">
        <v>56</v>
      </c>
      <c r="F1" s="20" t="s">
        <v>57</v>
      </c>
      <c r="G1" s="20" t="s">
        <v>2133</v>
      </c>
      <c r="H1" s="20" t="s">
        <v>58</v>
      </c>
      <c r="I1" s="20" t="s">
        <v>92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95</v>
      </c>
      <c r="O1" s="20" t="s">
        <v>65</v>
      </c>
      <c r="P1" s="20" t="s">
        <v>97</v>
      </c>
      <c r="Q1" s="20" t="s">
        <v>63</v>
      </c>
      <c r="R1" s="20" t="s">
        <v>64</v>
      </c>
      <c r="S1" s="20" t="s">
        <v>2134</v>
      </c>
      <c r="T1" s="20" t="s">
        <v>66</v>
      </c>
      <c r="U1" s="20" t="s">
        <v>67</v>
      </c>
      <c r="V1" s="20" t="s">
        <v>22</v>
      </c>
    </row>
    <row r="2" spans="1:22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>
      <c r="A3" s="63" t="s">
        <v>2135</v>
      </c>
      <c r="B3" s="62"/>
      <c r="C3" s="62"/>
      <c r="D3" s="65" t="s">
        <v>87</v>
      </c>
      <c r="E3" s="62"/>
      <c r="F3" s="62"/>
      <c r="G3" s="66" t="s">
        <v>88</v>
      </c>
      <c r="H3" s="62"/>
      <c r="I3" s="62"/>
      <c r="J3" s="67">
        <v>26</v>
      </c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</sheetData>
  <mergeCells count="5">
    <mergeCell ref="A3:C4"/>
    <mergeCell ref="D3:F4"/>
    <mergeCell ref="G3:I4"/>
    <mergeCell ref="J3:P4"/>
    <mergeCell ref="Q3:V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5"/>
  <sheetViews>
    <sheetView rightToLeft="1" topLeftCell="L1" workbookViewId="0">
      <selection activeCell="L2" sqref="L2"/>
    </sheetView>
  </sheetViews>
  <sheetFormatPr defaultRowHeight="12.75" customHeight="1"/>
  <cols>
    <col min="1" max="1" width="22.140625" customWidth="1"/>
    <col min="2" max="2" width="13.7109375" bestFit="1" customWidth="1"/>
    <col min="3" max="3" width="20.140625" bestFit="1" customWidth="1"/>
    <col min="4" max="4" width="13.7109375" bestFit="1" customWidth="1"/>
    <col min="5" max="5" width="18.85546875" bestFit="1" customWidth="1"/>
    <col min="6" max="6" width="20.140625" bestFit="1" customWidth="1"/>
    <col min="7" max="7" width="15" bestFit="1" customWidth="1"/>
    <col min="8" max="8" width="18.85546875" bestFit="1" customWidth="1"/>
    <col min="9" max="9" width="16.28515625" bestFit="1" customWidth="1"/>
    <col min="10" max="10" width="75.7109375" bestFit="1" customWidth="1"/>
    <col min="11" max="11" width="35.28515625" bestFit="1" customWidth="1"/>
    <col min="12" max="12" width="36.5703125" bestFit="1" customWidth="1"/>
    <col min="13" max="13" width="17.5703125" bestFit="1" customWidth="1"/>
    <col min="14" max="14" width="22.5703125" bestFit="1" customWidth="1"/>
    <col min="15" max="15" width="25.140625" bestFit="1" customWidth="1"/>
    <col min="16" max="16" width="20.140625" bestFit="1" customWidth="1"/>
    <col min="17" max="17" width="15" bestFit="1" customWidth="1"/>
    <col min="18" max="18" width="27.7109375" bestFit="1" customWidth="1"/>
    <col min="19" max="19" width="22.5703125" bestFit="1" customWidth="1"/>
    <col min="20" max="20" width="27.7109375" bestFit="1" customWidth="1"/>
    <col min="21" max="21" width="32.7109375" bestFit="1" customWidth="1"/>
    <col min="22" max="23" width="27.7109375" bestFit="1" customWidth="1"/>
    <col min="24" max="24" width="26.42578125" bestFit="1" customWidth="1"/>
  </cols>
  <sheetData>
    <row r="1" spans="1:24">
      <c r="A1" s="20" t="s">
        <v>52</v>
      </c>
      <c r="B1" s="20" t="s">
        <v>53</v>
      </c>
      <c r="C1" s="20" t="s">
        <v>2136</v>
      </c>
      <c r="D1" s="20" t="s">
        <v>57</v>
      </c>
      <c r="E1" s="20" t="s">
        <v>2137</v>
      </c>
      <c r="F1" s="20" t="s">
        <v>59</v>
      </c>
      <c r="G1" s="20" t="s">
        <v>1760</v>
      </c>
      <c r="H1" s="20" t="s">
        <v>2138</v>
      </c>
      <c r="I1" s="20" t="s">
        <v>2139</v>
      </c>
      <c r="J1" s="20" t="s">
        <v>2140</v>
      </c>
      <c r="K1" s="20" t="s">
        <v>2141</v>
      </c>
      <c r="L1" s="20" t="s">
        <v>2142</v>
      </c>
      <c r="M1" s="20" t="s">
        <v>1769</v>
      </c>
      <c r="N1" s="20" t="s">
        <v>1771</v>
      </c>
      <c r="O1" s="20" t="s">
        <v>1770</v>
      </c>
      <c r="P1" s="20" t="s">
        <v>1772</v>
      </c>
      <c r="Q1" s="20" t="s">
        <v>62</v>
      </c>
      <c r="R1" s="20" t="s">
        <v>2116</v>
      </c>
      <c r="S1" s="20" t="s">
        <v>66</v>
      </c>
      <c r="T1" s="20" t="s">
        <v>101</v>
      </c>
      <c r="U1" s="20" t="s">
        <v>177</v>
      </c>
      <c r="V1" s="20" t="s">
        <v>21</v>
      </c>
      <c r="W1" s="20" t="s">
        <v>67</v>
      </c>
      <c r="X1" s="20" t="s">
        <v>22</v>
      </c>
    </row>
    <row r="2" spans="1:24">
      <c r="A2" s="21">
        <v>13908</v>
      </c>
      <c r="B2" s="21">
        <v>13908</v>
      </c>
      <c r="C2" s="25" t="s">
        <v>2143</v>
      </c>
      <c r="D2" s="25" t="s">
        <v>2144</v>
      </c>
      <c r="E2" s="25" t="s">
        <v>72</v>
      </c>
      <c r="F2" s="25" t="s">
        <v>73</v>
      </c>
      <c r="G2" s="32">
        <v>45196</v>
      </c>
      <c r="H2" s="25" t="s">
        <v>2145</v>
      </c>
      <c r="I2" s="25" t="s">
        <v>2146</v>
      </c>
      <c r="J2" s="25" t="s">
        <v>2147</v>
      </c>
      <c r="K2" s="47">
        <v>-9.2899999999999996E-2</v>
      </c>
      <c r="L2" s="25"/>
      <c r="M2" s="25" t="s">
        <v>1866</v>
      </c>
      <c r="N2" s="25"/>
      <c r="O2" s="25" t="s">
        <v>1780</v>
      </c>
      <c r="P2" s="33">
        <v>45440</v>
      </c>
      <c r="Q2" s="25" t="s">
        <v>76</v>
      </c>
      <c r="R2" s="26">
        <v>8916.9230700000007</v>
      </c>
      <c r="S2" s="26">
        <v>8916.9230700000007</v>
      </c>
      <c r="T2" s="11"/>
      <c r="U2" s="11"/>
      <c r="V2" s="25" t="s">
        <v>24</v>
      </c>
      <c r="W2" s="27">
        <v>0.74624333245800001</v>
      </c>
      <c r="X2" s="27">
        <f>+S2/sum</f>
        <v>3.1254219319382208E-3</v>
      </c>
    </row>
    <row r="3" spans="1:24">
      <c r="A3" s="21">
        <v>13908</v>
      </c>
      <c r="B3" s="21">
        <v>13908</v>
      </c>
      <c r="C3" s="25" t="s">
        <v>1568</v>
      </c>
      <c r="D3" s="25" t="s">
        <v>2144</v>
      </c>
      <c r="E3" s="25" t="s">
        <v>72</v>
      </c>
      <c r="F3" s="25" t="s">
        <v>73</v>
      </c>
      <c r="G3" s="32" t="s">
        <v>2182</v>
      </c>
      <c r="H3" s="11" t="s">
        <v>2183</v>
      </c>
      <c r="I3" s="11" t="s">
        <v>2184</v>
      </c>
      <c r="J3" s="11" t="s">
        <v>2185</v>
      </c>
      <c r="K3" s="47">
        <v>0</v>
      </c>
      <c r="L3" s="25"/>
      <c r="M3" s="25" t="s">
        <v>1866</v>
      </c>
      <c r="N3" s="11"/>
      <c r="O3" s="25" t="s">
        <v>1780</v>
      </c>
      <c r="P3" s="33">
        <v>45747</v>
      </c>
      <c r="Q3" s="25" t="s">
        <v>76</v>
      </c>
      <c r="R3" s="26">
        <v>3032.15933</v>
      </c>
      <c r="S3" s="26">
        <v>3032.15933</v>
      </c>
      <c r="T3" s="11"/>
      <c r="U3" s="11"/>
      <c r="V3" s="25" t="s">
        <v>24</v>
      </c>
      <c r="W3" s="27">
        <v>0.25375666754100001</v>
      </c>
      <c r="X3" s="27">
        <f>+S3/sum</f>
        <v>1.0627855816090495E-3</v>
      </c>
    </row>
    <row r="4" spans="1:24">
      <c r="A4" s="63" t="s">
        <v>2148</v>
      </c>
      <c r="B4" s="62"/>
      <c r="C4" s="62"/>
      <c r="D4" s="62"/>
      <c r="E4" s="65" t="s">
        <v>87</v>
      </c>
      <c r="F4" s="62"/>
      <c r="G4" s="62"/>
      <c r="H4" s="66" t="s">
        <v>88</v>
      </c>
      <c r="I4" s="62"/>
      <c r="J4" s="62"/>
      <c r="K4" s="67">
        <v>27</v>
      </c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12.7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</sheetData>
  <mergeCells count="5">
    <mergeCell ref="A4:D5"/>
    <mergeCell ref="E4:G5"/>
    <mergeCell ref="H4:J5"/>
    <mergeCell ref="K4:Q5"/>
    <mergeCell ref="R4:X5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4"/>
  <sheetViews>
    <sheetView rightToLeft="1" workbookViewId="0"/>
  </sheetViews>
  <sheetFormatPr defaultRowHeight="12.75" customHeight="1"/>
  <cols>
    <col min="1" max="1" width="39" bestFit="1" customWidth="1"/>
    <col min="2" max="2" width="13.7109375" bestFit="1" customWidth="1"/>
    <col min="3" max="3" width="11.28515625" bestFit="1" customWidth="1"/>
    <col min="4" max="4" width="13.7109375" bestFit="1" customWidth="1"/>
    <col min="5" max="5" width="22.5703125" bestFit="1" customWidth="1"/>
    <col min="6" max="6" width="13.7109375" bestFit="1" customWidth="1"/>
    <col min="7" max="7" width="15" bestFit="1" customWidth="1"/>
    <col min="8" max="8" width="18.85546875" bestFit="1" customWidth="1"/>
    <col min="9" max="10" width="13.7109375" bestFit="1" customWidth="1"/>
    <col min="11" max="11" width="26.42578125" bestFit="1" customWidth="1"/>
    <col min="12" max="12" width="11.28515625" bestFit="1" customWidth="1"/>
    <col min="13" max="13" width="20.140625" bestFit="1" customWidth="1"/>
    <col min="14" max="14" width="15" bestFit="1" customWidth="1"/>
    <col min="15" max="15" width="17.5703125" bestFit="1" customWidth="1"/>
    <col min="16" max="16" width="25.140625" bestFit="1" customWidth="1"/>
    <col min="17" max="17" width="20.140625" bestFit="1" customWidth="1"/>
    <col min="18" max="18" width="40.28515625" bestFit="1" customWidth="1"/>
    <col min="19" max="19" width="29" bestFit="1" customWidth="1"/>
    <col min="20" max="20" width="23.85546875" bestFit="1" customWidth="1"/>
    <col min="21" max="21" width="22.5703125" bestFit="1" customWidth="1"/>
    <col min="22" max="22" width="27.7109375" bestFit="1" customWidth="1"/>
    <col min="23" max="23" width="26.42578125" bestFit="1" customWidth="1"/>
  </cols>
  <sheetData>
    <row r="1" spans="1:23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1716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172</v>
      </c>
      <c r="M1" s="20" t="s">
        <v>59</v>
      </c>
      <c r="N1" s="20" t="s">
        <v>62</v>
      </c>
      <c r="O1" s="20" t="s">
        <v>1769</v>
      </c>
      <c r="P1" s="20" t="s">
        <v>1770</v>
      </c>
      <c r="Q1" s="20" t="s">
        <v>1772</v>
      </c>
      <c r="R1" s="20" t="s">
        <v>1773</v>
      </c>
      <c r="S1" s="20" t="s">
        <v>2149</v>
      </c>
      <c r="T1" s="20" t="s">
        <v>2150</v>
      </c>
      <c r="U1" s="20" t="s">
        <v>66</v>
      </c>
      <c r="V1" s="20" t="s">
        <v>67</v>
      </c>
      <c r="W1" s="20" t="s">
        <v>22</v>
      </c>
    </row>
    <row r="2" spans="1:23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5" t="s">
        <v>1</v>
      </c>
      <c r="T2" s="11"/>
      <c r="U2" s="11"/>
      <c r="V2" s="11"/>
      <c r="W2" s="11"/>
    </row>
    <row r="3" spans="1:23">
      <c r="A3" s="63" t="s">
        <v>2151</v>
      </c>
      <c r="B3" s="62"/>
      <c r="C3" s="62"/>
      <c r="D3" s="65" t="s">
        <v>87</v>
      </c>
      <c r="E3" s="62"/>
      <c r="F3" s="62"/>
      <c r="G3" s="66" t="s">
        <v>88</v>
      </c>
      <c r="H3" s="62"/>
      <c r="I3" s="62"/>
      <c r="J3" s="67">
        <v>28</v>
      </c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3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</row>
  </sheetData>
  <mergeCells count="5">
    <mergeCell ref="A3:C4"/>
    <mergeCell ref="D3:F4"/>
    <mergeCell ref="G3:I4"/>
    <mergeCell ref="J3:P4"/>
    <mergeCell ref="Q3:W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7"/>
  <sheetViews>
    <sheetView rightToLeft="1" workbookViewId="0">
      <selection activeCell="R2" sqref="R2"/>
    </sheetView>
  </sheetViews>
  <sheetFormatPr defaultRowHeight="12.75" customHeight="1"/>
  <cols>
    <col min="1" max="1" width="39" bestFit="1" customWidth="1"/>
    <col min="2" max="2" width="13.7109375" bestFit="1" customWidth="1"/>
    <col min="3" max="3" width="16.28515625" bestFit="1" customWidth="1"/>
    <col min="4" max="4" width="18.85546875" bestFit="1" customWidth="1"/>
    <col min="5" max="6" width="13.7109375" bestFit="1" customWidth="1"/>
    <col min="7" max="7" width="26.42578125" bestFit="1" customWidth="1"/>
    <col min="8" max="8" width="20.140625" bestFit="1" customWidth="1"/>
    <col min="9" max="9" width="13.7109375" bestFit="1" customWidth="1"/>
    <col min="10" max="10" width="15" bestFit="1" customWidth="1"/>
    <col min="11" max="11" width="20.140625" bestFit="1" customWidth="1"/>
    <col min="12" max="13" width="12.42578125" bestFit="1" customWidth="1"/>
    <col min="14" max="14" width="22.5703125" bestFit="1" customWidth="1"/>
    <col min="15" max="17" width="27.7109375" bestFit="1" customWidth="1"/>
    <col min="18" max="18" width="26.42578125" bestFit="1" customWidth="1"/>
  </cols>
  <sheetData>
    <row r="1" spans="1:18" ht="13.5" thickBot="1">
      <c r="A1" s="20" t="s">
        <v>52</v>
      </c>
      <c r="B1" s="20" t="s">
        <v>53</v>
      </c>
      <c r="C1" s="20" t="s">
        <v>2152</v>
      </c>
      <c r="D1" s="20" t="s">
        <v>2153</v>
      </c>
      <c r="E1" s="20" t="s">
        <v>57</v>
      </c>
      <c r="F1" s="20" t="s">
        <v>58</v>
      </c>
      <c r="G1" s="20" t="s">
        <v>92</v>
      </c>
      <c r="H1" s="20" t="s">
        <v>59</v>
      </c>
      <c r="I1" s="20" t="s">
        <v>2154</v>
      </c>
      <c r="J1" s="20" t="s">
        <v>62</v>
      </c>
      <c r="K1" s="20" t="s">
        <v>1772</v>
      </c>
      <c r="L1" s="20" t="s">
        <v>63</v>
      </c>
      <c r="M1" s="20" t="s">
        <v>64</v>
      </c>
      <c r="N1" s="20" t="s">
        <v>66</v>
      </c>
      <c r="O1" s="20" t="s">
        <v>101</v>
      </c>
      <c r="P1" s="20" t="s">
        <v>21</v>
      </c>
      <c r="Q1" s="20" t="s">
        <v>67</v>
      </c>
      <c r="R1" s="20" t="s">
        <v>22</v>
      </c>
    </row>
    <row r="2" spans="1:18" ht="13.5" thickBot="1">
      <c r="A2" s="21">
        <v>13908</v>
      </c>
      <c r="B2" s="21">
        <v>13908</v>
      </c>
      <c r="C2" s="11" t="s">
        <v>2178</v>
      </c>
      <c r="D2" s="11">
        <v>11022806</v>
      </c>
      <c r="E2" s="11" t="s">
        <v>2179</v>
      </c>
      <c r="F2" s="11" t="s">
        <v>155</v>
      </c>
      <c r="G2" s="11" t="s">
        <v>333</v>
      </c>
      <c r="H2" s="11" t="s">
        <v>73</v>
      </c>
      <c r="I2" s="35">
        <v>45746</v>
      </c>
      <c r="J2" s="11" t="s">
        <v>78</v>
      </c>
      <c r="K2" s="35">
        <v>45747</v>
      </c>
      <c r="L2" s="11">
        <v>121606.12</v>
      </c>
      <c r="M2" s="11">
        <v>3.718</v>
      </c>
      <c r="N2" s="11">
        <v>452.13155</v>
      </c>
      <c r="O2" s="11"/>
      <c r="P2" s="11"/>
      <c r="Q2" s="36">
        <f t="shared" ref="Q2" si="0">+N2/SUMIFS(N:N,B:B,B2)</f>
        <v>0.17099851045237283</v>
      </c>
      <c r="R2" s="36">
        <f>+N2/sum</f>
        <v>1.5847415654458733E-4</v>
      </c>
    </row>
    <row r="3" spans="1:18" ht="13.5" thickBot="1">
      <c r="A3" s="21">
        <v>13908</v>
      </c>
      <c r="B3" s="21">
        <v>13908</v>
      </c>
      <c r="C3" s="11" t="s">
        <v>2168</v>
      </c>
      <c r="D3" s="11">
        <v>9082</v>
      </c>
      <c r="E3" s="11" t="s">
        <v>2169</v>
      </c>
      <c r="F3" s="11" t="s">
        <v>72</v>
      </c>
      <c r="G3" s="11" t="s">
        <v>72</v>
      </c>
      <c r="H3" s="11" t="s">
        <v>73</v>
      </c>
      <c r="I3" s="35">
        <v>45747</v>
      </c>
      <c r="J3" s="11" t="s">
        <v>76</v>
      </c>
      <c r="K3" s="35">
        <v>45747</v>
      </c>
      <c r="L3" s="11">
        <v>3587.2</v>
      </c>
      <c r="M3" s="11">
        <v>1</v>
      </c>
      <c r="N3" s="11">
        <f>+ROUND(L3/1000,3)</f>
        <v>3.5870000000000002</v>
      </c>
      <c r="O3" s="11"/>
      <c r="P3" s="11"/>
      <c r="Q3" s="36">
        <f>+N3/SUM($N:$N)</f>
        <v>1.3566221091907021E-3</v>
      </c>
      <c r="R3" s="36">
        <f>+N3/sum</f>
        <v>1.2572597500117716E-6</v>
      </c>
    </row>
    <row r="4" spans="1:18" ht="13.5" thickBot="1">
      <c r="A4" s="21">
        <v>13908</v>
      </c>
      <c r="B4" s="21">
        <v>13908</v>
      </c>
      <c r="C4" s="11" t="s">
        <v>2170</v>
      </c>
      <c r="D4" s="11">
        <v>9088</v>
      </c>
      <c r="E4" s="11" t="s">
        <v>2169</v>
      </c>
      <c r="F4" s="11" t="s">
        <v>72</v>
      </c>
      <c r="G4" s="11" t="s">
        <v>72</v>
      </c>
      <c r="H4" s="11" t="s">
        <v>73</v>
      </c>
      <c r="I4" s="35">
        <v>45747</v>
      </c>
      <c r="J4" s="11" t="s">
        <v>76</v>
      </c>
      <c r="K4" s="35">
        <v>45747</v>
      </c>
      <c r="L4" s="11">
        <v>1725966.94</v>
      </c>
      <c r="M4" s="11">
        <v>1</v>
      </c>
      <c r="N4" s="11">
        <f>+ROUND(L4/1000,3)</f>
        <v>1725.9670000000001</v>
      </c>
      <c r="O4" s="11"/>
      <c r="P4" s="11"/>
      <c r="Q4" s="36">
        <f>+N4/SUM($N:$N)</f>
        <v>0.65276972175454373</v>
      </c>
      <c r="R4" s="36">
        <f>+N4/sum</f>
        <v>6.0495925256441802E-4</v>
      </c>
    </row>
    <row r="5" spans="1:18" ht="13.5" thickBot="1">
      <c r="A5" s="21">
        <v>13908</v>
      </c>
      <c r="B5" s="21">
        <v>13908</v>
      </c>
      <c r="C5" s="11" t="s">
        <v>2171</v>
      </c>
      <c r="D5" s="11">
        <v>11020527</v>
      </c>
      <c r="E5" s="11" t="s">
        <v>2169</v>
      </c>
      <c r="F5" s="11" t="s">
        <v>72</v>
      </c>
      <c r="G5" s="11" t="s">
        <v>72</v>
      </c>
      <c r="H5" s="11" t="s">
        <v>73</v>
      </c>
      <c r="I5" s="35">
        <v>45747</v>
      </c>
      <c r="J5" s="11" t="s">
        <v>78</v>
      </c>
      <c r="K5" s="35">
        <v>45747</v>
      </c>
      <c r="L5" s="11">
        <v>124362.9</v>
      </c>
      <c r="M5" s="11">
        <v>3.718</v>
      </c>
      <c r="N5" s="11">
        <f>+ROUND(L5/1000,3)*M5</f>
        <v>462.38163400000002</v>
      </c>
      <c r="O5" s="11"/>
      <c r="P5" s="11"/>
      <c r="Q5" s="36">
        <f>+N5/SUM($N:$N)</f>
        <v>0.17487514568389273</v>
      </c>
      <c r="R5" s="36">
        <f>+N5/sum</f>
        <v>1.6206685742204473E-4</v>
      </c>
    </row>
    <row r="6" spans="1:18">
      <c r="A6" s="63" t="s">
        <v>2155</v>
      </c>
      <c r="B6" s="62"/>
      <c r="C6" s="62"/>
      <c r="D6" s="65" t="s">
        <v>87</v>
      </c>
      <c r="E6" s="62"/>
      <c r="F6" s="62"/>
      <c r="G6" s="66" t="s">
        <v>88</v>
      </c>
      <c r="H6" s="62"/>
      <c r="I6" s="67">
        <v>29</v>
      </c>
      <c r="J6" s="62"/>
      <c r="K6" s="62"/>
      <c r="L6" s="62"/>
      <c r="M6" s="62"/>
      <c r="N6" s="62"/>
      <c r="O6" s="62"/>
      <c r="P6" s="62"/>
      <c r="Q6" s="62"/>
      <c r="R6" s="62"/>
    </row>
    <row r="7" spans="1:18" ht="12.7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</sheetData>
  <mergeCells count="5">
    <mergeCell ref="A6:C7"/>
    <mergeCell ref="D6:F7"/>
    <mergeCell ref="G6:H7"/>
    <mergeCell ref="I6:M7"/>
    <mergeCell ref="N6:R7"/>
  </mergeCells>
  <dataValidations count="5">
    <dataValidation type="list" allowBlank="1" showInputMessage="1" showErrorMessage="1" sqref="G2" xr:uid="{BD69BF41-B3F9-4FB0-B3F8-ADDF5BD3E347}">
      <formula1>Country_list</formula1>
    </dataValidation>
    <dataValidation type="list" allowBlank="1" showInputMessage="1" showErrorMessage="1" sqref="P2" xr:uid="{DD10AAB7-4E1A-4DB8-AB7A-0E1B3FE36073}">
      <formula1>In_the_books</formula1>
    </dataValidation>
    <dataValidation type="list" allowBlank="1" showInputMessage="1" showErrorMessage="1" sqref="H2" xr:uid="{9B73ED4F-1BCD-46F8-9CA2-9DCA4EE28B96}">
      <formula1>Holding_interest</formula1>
    </dataValidation>
    <dataValidation type="list" allowBlank="1" showInputMessage="1" showErrorMessage="1" sqref="F2" xr:uid="{32786D87-D0CB-4708-801D-C1D1EE3E0EF0}">
      <formula1>israel_abroad</formula1>
    </dataValidation>
    <dataValidation type="list" allowBlank="1" showInputMessage="1" showErrorMessage="1" sqref="E2" xr:uid="{FB2F6C99-1AE1-4D35-8E69-5E18AC4C3B40}">
      <formula1>other_investments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"/>
  <sheetViews>
    <sheetView rightToLeft="1" workbookViewId="0">
      <selection activeCell="L8" sqref="L8"/>
    </sheetView>
  </sheetViews>
  <sheetFormatPr defaultColWidth="25.28515625" defaultRowHeight="12.75" customHeight="1"/>
  <cols>
    <col min="1" max="1" width="32.28515625" bestFit="1" customWidth="1"/>
    <col min="2" max="2" width="10.85546875" bestFit="1" customWidth="1"/>
    <col min="3" max="3" width="23.42578125" bestFit="1" customWidth="1"/>
    <col min="4" max="4" width="13.7109375" bestFit="1" customWidth="1"/>
    <col min="5" max="5" width="16.85546875" bestFit="1" customWidth="1"/>
    <col min="6" max="6" width="28.42578125" bestFit="1" customWidth="1"/>
    <col min="7" max="7" width="10.5703125" bestFit="1" customWidth="1"/>
    <col min="8" max="8" width="16.140625" bestFit="1" customWidth="1"/>
    <col min="9" max="9" width="9.7109375" bestFit="1" customWidth="1"/>
    <col min="10" max="10" width="9" bestFit="1" customWidth="1"/>
    <col min="11" max="11" width="11.5703125" bestFit="1" customWidth="1"/>
    <col min="12" max="12" width="9.85546875" bestFit="1" customWidth="1"/>
    <col min="13" max="13" width="10" bestFit="1" customWidth="1"/>
    <col min="14" max="14" width="10.7109375" bestFit="1" customWidth="1"/>
    <col min="15" max="15" width="18.7109375" bestFit="1" customWidth="1"/>
    <col min="16" max="16" width="23.28515625" bestFit="1" customWidth="1"/>
    <col min="17" max="17" width="21.7109375" bestFit="1" customWidth="1"/>
  </cols>
  <sheetData>
    <row r="1" spans="1:17">
      <c r="A1" s="20" t="s">
        <v>52</v>
      </c>
      <c r="B1" s="20" t="s">
        <v>53</v>
      </c>
      <c r="C1" s="20" t="s">
        <v>54</v>
      </c>
      <c r="D1" s="20" t="s">
        <v>55</v>
      </c>
      <c r="E1" s="20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22</v>
      </c>
    </row>
    <row r="2" spans="1:17">
      <c r="A2" s="21">
        <v>13908</v>
      </c>
      <c r="B2" s="21">
        <v>13908</v>
      </c>
      <c r="C2" s="12" t="s">
        <v>68</v>
      </c>
      <c r="D2" s="12" t="s">
        <v>69</v>
      </c>
      <c r="E2" s="12" t="s">
        <v>70</v>
      </c>
      <c r="F2" s="12" t="s">
        <v>71</v>
      </c>
      <c r="G2" s="12" t="s">
        <v>72</v>
      </c>
      <c r="H2" s="12" t="s">
        <v>73</v>
      </c>
      <c r="I2" s="12" t="s">
        <v>74</v>
      </c>
      <c r="J2" s="12" t="s">
        <v>75</v>
      </c>
      <c r="K2" s="12" t="s">
        <v>76</v>
      </c>
      <c r="L2" s="14">
        <v>443501.92742000002</v>
      </c>
      <c r="M2" s="14">
        <v>1</v>
      </c>
      <c r="N2" s="15"/>
      <c r="O2" s="14">
        <v>443501.92742000002</v>
      </c>
      <c r="P2" s="15">
        <v>0.80502924936300002</v>
      </c>
      <c r="Q2" s="15">
        <f t="shared" ref="Q2:Q13" si="0">+O2/sum</f>
        <v>0.15544943473593756</v>
      </c>
    </row>
    <row r="3" spans="1:17">
      <c r="A3" s="21">
        <v>13908</v>
      </c>
      <c r="B3" s="21">
        <v>13908</v>
      </c>
      <c r="C3" s="12" t="s">
        <v>68</v>
      </c>
      <c r="D3" s="12" t="s">
        <v>69</v>
      </c>
      <c r="E3" s="12" t="s">
        <v>70</v>
      </c>
      <c r="F3" s="12" t="s">
        <v>77</v>
      </c>
      <c r="G3" s="12" t="s">
        <v>72</v>
      </c>
      <c r="H3" s="12" t="s">
        <v>73</v>
      </c>
      <c r="I3" s="12" t="s">
        <v>74</v>
      </c>
      <c r="J3" s="12" t="s">
        <v>75</v>
      </c>
      <c r="K3" s="12" t="s">
        <v>78</v>
      </c>
      <c r="L3" s="14">
        <v>15856.752928994099</v>
      </c>
      <c r="M3" s="14">
        <v>3.718</v>
      </c>
      <c r="N3" s="15"/>
      <c r="O3" s="14">
        <v>58955.40739</v>
      </c>
      <c r="P3" s="15">
        <v>0.10701380179599999</v>
      </c>
      <c r="Q3" s="15">
        <f t="shared" si="0"/>
        <v>2.066413737301186E-2</v>
      </c>
    </row>
    <row r="4" spans="1:17">
      <c r="A4" s="21">
        <v>13908</v>
      </c>
      <c r="B4" s="21">
        <v>13908</v>
      </c>
      <c r="C4" s="12" t="s">
        <v>68</v>
      </c>
      <c r="D4" s="12" t="s">
        <v>69</v>
      </c>
      <c r="E4" s="12" t="s">
        <v>70</v>
      </c>
      <c r="F4" s="12" t="s">
        <v>77</v>
      </c>
      <c r="G4" s="12" t="s">
        <v>72</v>
      </c>
      <c r="H4" s="12" t="s">
        <v>73</v>
      </c>
      <c r="I4" s="12" t="s">
        <v>74</v>
      </c>
      <c r="J4" s="12" t="s">
        <v>75</v>
      </c>
      <c r="K4" s="12" t="s">
        <v>79</v>
      </c>
      <c r="L4" s="14">
        <v>48.249059780416999</v>
      </c>
      <c r="M4" s="14">
        <v>4.2171000000000003</v>
      </c>
      <c r="N4" s="15"/>
      <c r="O4" s="14">
        <v>203.47111000000001</v>
      </c>
      <c r="P4" s="15">
        <v>3.6933367099999998E-4</v>
      </c>
      <c r="Q4" s="15">
        <f t="shared" si="0"/>
        <v>7.1317545830280925E-5</v>
      </c>
    </row>
    <row r="5" spans="1:17">
      <c r="A5" s="21">
        <v>13908</v>
      </c>
      <c r="B5" s="21">
        <v>13908</v>
      </c>
      <c r="C5" s="12" t="s">
        <v>68</v>
      </c>
      <c r="D5" s="12" t="s">
        <v>69</v>
      </c>
      <c r="E5" s="12" t="s">
        <v>70</v>
      </c>
      <c r="F5" s="12" t="s">
        <v>77</v>
      </c>
      <c r="G5" s="12" t="s">
        <v>72</v>
      </c>
      <c r="H5" s="12" t="s">
        <v>73</v>
      </c>
      <c r="I5" s="12" t="s">
        <v>74</v>
      </c>
      <c r="J5" s="12" t="s">
        <v>75</v>
      </c>
      <c r="K5" s="12" t="s">
        <v>80</v>
      </c>
      <c r="L5" s="14">
        <v>115.103450569552</v>
      </c>
      <c r="M5" s="14">
        <v>4.8108000000000004</v>
      </c>
      <c r="N5" s="15"/>
      <c r="O5" s="14">
        <v>553.73968000000002</v>
      </c>
      <c r="P5" s="15">
        <v>1.0051289770000001E-3</v>
      </c>
      <c r="Q5" s="15">
        <f t="shared" si="0"/>
        <v>1.940882664199605E-4</v>
      </c>
    </row>
    <row r="6" spans="1:17">
      <c r="A6" s="21">
        <v>13908</v>
      </c>
      <c r="B6" s="21">
        <v>13908</v>
      </c>
      <c r="C6" s="12" t="s">
        <v>68</v>
      </c>
      <c r="D6" s="12" t="s">
        <v>69</v>
      </c>
      <c r="E6" s="12" t="s">
        <v>70</v>
      </c>
      <c r="F6" s="12" t="s">
        <v>77</v>
      </c>
      <c r="G6" s="12" t="s">
        <v>72</v>
      </c>
      <c r="H6" s="12" t="s">
        <v>73</v>
      </c>
      <c r="I6" s="12" t="s">
        <v>74</v>
      </c>
      <c r="J6" s="12" t="s">
        <v>75</v>
      </c>
      <c r="K6" s="12" t="s">
        <v>81</v>
      </c>
      <c r="L6" s="14">
        <v>89930.424617362296</v>
      </c>
      <c r="M6" s="14">
        <v>2.4892999999999998E-2</v>
      </c>
      <c r="N6" s="15"/>
      <c r="O6" s="14">
        <v>2238.6380600000002</v>
      </c>
      <c r="P6" s="15">
        <v>4.0634978240000003E-3</v>
      </c>
      <c r="Q6" s="15">
        <f t="shared" si="0"/>
        <v>7.8465278162320523E-4</v>
      </c>
    </row>
    <row r="7" spans="1:17">
      <c r="A7" s="21">
        <v>13908</v>
      </c>
      <c r="B7" s="21">
        <v>13908</v>
      </c>
      <c r="C7" s="12" t="s">
        <v>68</v>
      </c>
      <c r="D7" s="12" t="s">
        <v>69</v>
      </c>
      <c r="E7" s="12" t="s">
        <v>70</v>
      </c>
      <c r="F7" s="12" t="s">
        <v>77</v>
      </c>
      <c r="G7" s="12" t="s">
        <v>72</v>
      </c>
      <c r="H7" s="12" t="s">
        <v>73</v>
      </c>
      <c r="I7" s="12" t="s">
        <v>74</v>
      </c>
      <c r="J7" s="12" t="s">
        <v>75</v>
      </c>
      <c r="K7" s="12" t="s">
        <v>82</v>
      </c>
      <c r="L7" s="14">
        <v>13.840660486674</v>
      </c>
      <c r="M7" s="14">
        <v>2.589</v>
      </c>
      <c r="N7" s="15"/>
      <c r="O7" s="14">
        <v>35.833469999999998</v>
      </c>
      <c r="P7" s="15">
        <v>6.5043666493206796E-5</v>
      </c>
      <c r="Q7" s="15">
        <f t="shared" si="0"/>
        <v>1.255979356962763E-5</v>
      </c>
    </row>
    <row r="8" spans="1:17">
      <c r="A8" s="21">
        <v>13908</v>
      </c>
      <c r="B8" s="21">
        <v>13908</v>
      </c>
      <c r="C8" s="12" t="s">
        <v>68</v>
      </c>
      <c r="D8" s="12" t="s">
        <v>69</v>
      </c>
      <c r="E8" s="12" t="s">
        <v>70</v>
      </c>
      <c r="F8" s="12" t="s">
        <v>77</v>
      </c>
      <c r="G8" s="12" t="s">
        <v>72</v>
      </c>
      <c r="H8" s="12" t="s">
        <v>73</v>
      </c>
      <c r="I8" s="12" t="s">
        <v>74</v>
      </c>
      <c r="J8" s="12" t="s">
        <v>75</v>
      </c>
      <c r="K8" s="12" t="s">
        <v>83</v>
      </c>
      <c r="L8" s="14">
        <v>9.9455481240209797E-6</v>
      </c>
      <c r="M8" s="14">
        <v>4.0218999999999996</v>
      </c>
      <c r="N8" s="15"/>
      <c r="O8" s="14">
        <v>4.0000000000000003E-5</v>
      </c>
      <c r="P8" s="15">
        <v>7.2606606609079995E-11</v>
      </c>
      <c r="Q8" s="15">
        <f t="shared" si="0"/>
        <v>1.4020181210055998E-11</v>
      </c>
    </row>
    <row r="9" spans="1:17">
      <c r="A9" s="21">
        <v>13908</v>
      </c>
      <c r="B9" s="21">
        <v>13908</v>
      </c>
      <c r="C9" s="12" t="s">
        <v>68</v>
      </c>
      <c r="D9" s="12" t="s">
        <v>69</v>
      </c>
      <c r="E9" s="12" t="s">
        <v>70</v>
      </c>
      <c r="F9" s="12" t="s">
        <v>77</v>
      </c>
      <c r="G9" s="12" t="s">
        <v>72</v>
      </c>
      <c r="H9" s="12" t="s">
        <v>73</v>
      </c>
      <c r="I9" s="12" t="s">
        <v>74</v>
      </c>
      <c r="J9" s="12" t="s">
        <v>75</v>
      </c>
      <c r="K9" s="12" t="s">
        <v>83</v>
      </c>
      <c r="L9" s="14">
        <v>3213.5086103582898</v>
      </c>
      <c r="M9" s="14">
        <v>4.0218999999999996</v>
      </c>
      <c r="N9" s="15"/>
      <c r="O9" s="14">
        <v>12924.41028</v>
      </c>
      <c r="P9" s="15">
        <v>2.3459939321E-2</v>
      </c>
      <c r="Q9" s="15">
        <f t="shared" si="0"/>
        <v>4.5300643539677643E-3</v>
      </c>
    </row>
    <row r="10" spans="1:17">
      <c r="A10" s="21">
        <v>13908</v>
      </c>
      <c r="B10" s="21">
        <v>13908</v>
      </c>
      <c r="C10" s="12" t="s">
        <v>68</v>
      </c>
      <c r="D10" s="12" t="s">
        <v>69</v>
      </c>
      <c r="E10" s="12" t="s">
        <v>70</v>
      </c>
      <c r="F10" s="12" t="s">
        <v>77</v>
      </c>
      <c r="G10" s="12" t="s">
        <v>72</v>
      </c>
      <c r="H10" s="12" t="s">
        <v>73</v>
      </c>
      <c r="I10" s="12" t="s">
        <v>74</v>
      </c>
      <c r="J10" s="12" t="s">
        <v>75</v>
      </c>
      <c r="K10" s="12" t="s">
        <v>78</v>
      </c>
      <c r="L10" s="14">
        <v>-1.5634292630440001</v>
      </c>
      <c r="M10" s="14">
        <v>3.718</v>
      </c>
      <c r="N10" s="15"/>
      <c r="O10" s="14">
        <v>-5.8128299999999999</v>
      </c>
      <c r="P10" s="15">
        <v>-1.05512465273865E-5</v>
      </c>
      <c r="Q10" s="15">
        <f t="shared" si="0"/>
        <v>-2.0374232485812448E-6</v>
      </c>
    </row>
    <row r="11" spans="1:17">
      <c r="A11" s="21">
        <v>13908</v>
      </c>
      <c r="B11" s="21">
        <v>13908</v>
      </c>
      <c r="C11" s="12" t="s">
        <v>68</v>
      </c>
      <c r="D11" s="12" t="s">
        <v>69</v>
      </c>
      <c r="E11" s="12" t="s">
        <v>70</v>
      </c>
      <c r="F11" s="12" t="s">
        <v>77</v>
      </c>
      <c r="G11" s="12" t="s">
        <v>72</v>
      </c>
      <c r="H11" s="12" t="s">
        <v>73</v>
      </c>
      <c r="I11" s="12" t="s">
        <v>74</v>
      </c>
      <c r="J11" s="12" t="s">
        <v>75</v>
      </c>
      <c r="K11" s="12" t="s">
        <v>78</v>
      </c>
      <c r="L11" s="14">
        <v>-5.6000537922999999E-2</v>
      </c>
      <c r="M11" s="14">
        <v>3.718</v>
      </c>
      <c r="N11" s="15"/>
      <c r="O11" s="14">
        <v>-0.20821000000000001</v>
      </c>
      <c r="P11" s="15">
        <v>-3.7793553905191399E-7</v>
      </c>
      <c r="Q11" s="15">
        <f t="shared" si="0"/>
        <v>-7.2978548243643981E-8</v>
      </c>
    </row>
    <row r="12" spans="1:17">
      <c r="A12" s="21">
        <v>13908</v>
      </c>
      <c r="B12" s="21">
        <v>13908</v>
      </c>
      <c r="C12" s="12" t="s">
        <v>68</v>
      </c>
      <c r="D12" s="12" t="s">
        <v>69</v>
      </c>
      <c r="E12" s="12" t="s">
        <v>70</v>
      </c>
      <c r="F12" s="12" t="s">
        <v>77</v>
      </c>
      <c r="G12" s="12" t="s">
        <v>72</v>
      </c>
      <c r="H12" s="12" t="s">
        <v>73</v>
      </c>
      <c r="I12" s="12" t="s">
        <v>74</v>
      </c>
      <c r="J12" s="12" t="s">
        <v>75</v>
      </c>
      <c r="K12" s="12" t="s">
        <v>84</v>
      </c>
      <c r="L12" s="14">
        <v>47.942198795179998</v>
      </c>
      <c r="M12" s="14">
        <v>2.3239999999999998</v>
      </c>
      <c r="N12" s="15"/>
      <c r="O12" s="14">
        <v>111.41767</v>
      </c>
      <c r="P12" s="15">
        <v>2.0224147300000001E-4</v>
      </c>
      <c r="Q12" s="15">
        <f t="shared" si="0"/>
        <v>3.9052398085055491E-5</v>
      </c>
    </row>
    <row r="13" spans="1:17">
      <c r="A13" s="21">
        <v>13908</v>
      </c>
      <c r="B13" s="21">
        <v>13908</v>
      </c>
      <c r="C13" s="12" t="s">
        <v>68</v>
      </c>
      <c r="D13" s="12" t="s">
        <v>69</v>
      </c>
      <c r="E13" s="12" t="s">
        <v>70</v>
      </c>
      <c r="F13" s="12" t="s">
        <v>85</v>
      </c>
      <c r="G13" s="12" t="s">
        <v>72</v>
      </c>
      <c r="H13" s="12" t="s">
        <v>73</v>
      </c>
      <c r="I13" s="12" t="s">
        <v>74</v>
      </c>
      <c r="J13" s="12" t="s">
        <v>75</v>
      </c>
      <c r="K13" s="12" t="s">
        <v>76</v>
      </c>
      <c r="L13" s="14">
        <v>32395.23</v>
      </c>
      <c r="M13" s="14">
        <v>1</v>
      </c>
      <c r="N13" s="15"/>
      <c r="O13" s="14">
        <v>32395.23</v>
      </c>
      <c r="P13" s="15">
        <v>5.8802693014999997E-2</v>
      </c>
      <c r="Q13" s="15">
        <f t="shared" si="0"/>
        <v>1.1354674873536058E-2</v>
      </c>
    </row>
    <row r="14" spans="1:17">
      <c r="A14" s="63" t="s">
        <v>86</v>
      </c>
      <c r="B14" s="62"/>
      <c r="C14" s="62"/>
      <c r="D14" s="65" t="s">
        <v>87</v>
      </c>
      <c r="E14" s="62"/>
      <c r="F14" s="66" t="s">
        <v>88</v>
      </c>
      <c r="G14" s="62"/>
      <c r="H14" s="67">
        <v>3</v>
      </c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12.75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</sheetData>
  <mergeCells count="5">
    <mergeCell ref="A14:C15"/>
    <mergeCell ref="D14:E15"/>
    <mergeCell ref="F14:G15"/>
    <mergeCell ref="H14:L15"/>
    <mergeCell ref="M14:Q1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4"/>
  <sheetViews>
    <sheetView rightToLeft="1" workbookViewId="0">
      <selection activeCell="G30" sqref="G30"/>
    </sheetView>
  </sheetViews>
  <sheetFormatPr defaultRowHeight="12.75" customHeight="1"/>
  <cols>
    <col min="1" max="1" width="39" bestFit="1" customWidth="1"/>
    <col min="2" max="2" width="13.7109375" bestFit="1" customWidth="1"/>
    <col min="3" max="3" width="17.5703125" bestFit="1" customWidth="1"/>
    <col min="4" max="4" width="21.28515625" bestFit="1" customWidth="1"/>
    <col min="5" max="5" width="12.42578125" bestFit="1" customWidth="1"/>
    <col min="6" max="6" width="15" bestFit="1" customWidth="1"/>
    <col min="7" max="7" width="30.140625" bestFit="1" customWidth="1"/>
    <col min="8" max="8" width="13.7109375" bestFit="1" customWidth="1"/>
    <col min="9" max="9" width="26.42578125" bestFit="1" customWidth="1"/>
    <col min="10" max="10" width="20.140625" bestFit="1" customWidth="1"/>
    <col min="11" max="11" width="6.140625" bestFit="1" customWidth="1"/>
    <col min="12" max="12" width="10" bestFit="1" customWidth="1"/>
    <col min="13" max="13" width="22.5703125" bestFit="1" customWidth="1"/>
    <col min="14" max="14" width="15" bestFit="1" customWidth="1"/>
    <col min="15" max="15" width="12.42578125" bestFit="1" customWidth="1"/>
    <col min="16" max="16" width="13.7109375" bestFit="1" customWidth="1"/>
    <col min="17" max="17" width="12.42578125" bestFit="1" customWidth="1"/>
    <col min="18" max="18" width="49.140625" bestFit="1" customWidth="1"/>
    <col min="19" max="19" width="44.140625" bestFit="1" customWidth="1"/>
    <col min="20" max="20" width="26.42578125" bestFit="1" customWidth="1"/>
  </cols>
  <sheetData>
    <row r="1" spans="1:20">
      <c r="A1" s="20" t="s">
        <v>52</v>
      </c>
      <c r="B1" s="20" t="s">
        <v>53</v>
      </c>
      <c r="C1" s="20" t="s">
        <v>2094</v>
      </c>
      <c r="D1" s="20" t="s">
        <v>2095</v>
      </c>
      <c r="E1" s="20" t="s">
        <v>2096</v>
      </c>
      <c r="F1" s="20" t="s">
        <v>2097</v>
      </c>
      <c r="G1" s="20" t="s">
        <v>2156</v>
      </c>
      <c r="H1" s="20" t="s">
        <v>58</v>
      </c>
      <c r="I1" s="20" t="s">
        <v>92</v>
      </c>
      <c r="J1" s="20" t="s">
        <v>59</v>
      </c>
      <c r="K1" s="20" t="s">
        <v>94</v>
      </c>
      <c r="L1" s="20" t="s">
        <v>61</v>
      </c>
      <c r="M1" s="20" t="s">
        <v>2102</v>
      </c>
      <c r="N1" s="20" t="s">
        <v>62</v>
      </c>
      <c r="O1" s="20" t="s">
        <v>64</v>
      </c>
      <c r="P1" s="20" t="s">
        <v>65</v>
      </c>
      <c r="Q1" s="20" t="s">
        <v>2103</v>
      </c>
      <c r="R1" s="20" t="s">
        <v>2157</v>
      </c>
      <c r="S1" s="20" t="s">
        <v>2158</v>
      </c>
      <c r="T1" s="20" t="s">
        <v>2159</v>
      </c>
    </row>
    <row r="2" spans="1:20">
      <c r="A2" s="21">
        <v>13908</v>
      </c>
      <c r="B2" s="21">
        <v>1001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>
      <c r="A3" s="63" t="s">
        <v>2160</v>
      </c>
      <c r="B3" s="62"/>
      <c r="C3" s="62"/>
      <c r="D3" s="65" t="s">
        <v>87</v>
      </c>
      <c r="E3" s="62"/>
      <c r="F3" s="62"/>
      <c r="G3" s="66" t="s">
        <v>88</v>
      </c>
      <c r="H3" s="62"/>
      <c r="I3" s="67">
        <v>30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0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</sheetData>
  <mergeCells count="5">
    <mergeCell ref="A3:C4"/>
    <mergeCell ref="D3:F4"/>
    <mergeCell ref="G3:H4"/>
    <mergeCell ref="I3:N4"/>
    <mergeCell ref="O3:T4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29"/>
  <sheetViews>
    <sheetView rightToLeft="1" workbookViewId="0">
      <selection activeCell="F18" sqref="F18"/>
    </sheetView>
  </sheetViews>
  <sheetFormatPr defaultColWidth="9.140625" defaultRowHeight="12.75" customHeight="1"/>
  <cols>
    <col min="1" max="1" width="12.7109375" style="40" customWidth="1"/>
    <col min="2" max="2" width="13.7109375" style="40" bestFit="1" customWidth="1"/>
    <col min="3" max="3" width="18" style="40" customWidth="1"/>
    <col min="4" max="4" width="48.140625" style="40" customWidth="1"/>
    <col min="5" max="5" width="24.85546875" style="40" customWidth="1"/>
    <col min="6" max="6" width="30.42578125" style="40" customWidth="1"/>
    <col min="7" max="7" width="40" style="40" customWidth="1"/>
    <col min="8" max="8" width="16.140625" style="40" customWidth="1"/>
    <col min="9" max="9" width="15.5703125" style="40" customWidth="1"/>
    <col min="10" max="10" width="15" style="40" bestFit="1" customWidth="1"/>
    <col min="11" max="11" width="21.85546875" style="40" customWidth="1"/>
    <col min="12" max="12" width="25.28515625" style="40" customWidth="1"/>
    <col min="13" max="13" width="20.85546875" style="40" customWidth="1"/>
    <col min="14" max="14" width="26.140625" style="40" customWidth="1"/>
    <col min="15" max="15" width="27.42578125" style="40" customWidth="1"/>
    <col min="16" max="16" width="13.85546875" style="40" customWidth="1"/>
    <col min="17" max="17" width="18.7109375" style="40" customWidth="1"/>
    <col min="18" max="16384" width="9.140625" style="40"/>
  </cols>
  <sheetData>
    <row r="1" spans="1:17" ht="42.75" thickBot="1">
      <c r="A1" s="39" t="s">
        <v>52</v>
      </c>
      <c r="B1" s="39" t="s">
        <v>53</v>
      </c>
      <c r="C1" s="39" t="s">
        <v>57</v>
      </c>
      <c r="D1" s="39" t="s">
        <v>1901</v>
      </c>
      <c r="E1" s="39" t="s">
        <v>1902</v>
      </c>
      <c r="F1" s="39" t="s">
        <v>1903</v>
      </c>
      <c r="G1" s="39" t="s">
        <v>1904</v>
      </c>
      <c r="H1" s="39" t="s">
        <v>1905</v>
      </c>
      <c r="I1" s="39" t="s">
        <v>1906</v>
      </c>
      <c r="J1" s="39" t="s">
        <v>62</v>
      </c>
      <c r="K1" s="39" t="s">
        <v>2161</v>
      </c>
      <c r="L1" s="39" t="s">
        <v>2162</v>
      </c>
      <c r="M1" s="39" t="s">
        <v>2163</v>
      </c>
      <c r="N1" s="39" t="s">
        <v>2164</v>
      </c>
      <c r="O1" s="39" t="s">
        <v>2165</v>
      </c>
      <c r="P1" s="39" t="s">
        <v>2166</v>
      </c>
      <c r="Q1" s="39" t="s">
        <v>2167</v>
      </c>
    </row>
    <row r="2" spans="1:17" ht="15.75" customHeight="1">
      <c r="A2" s="55">
        <v>13908</v>
      </c>
      <c r="B2" s="55">
        <v>1001</v>
      </c>
      <c r="C2" s="54" t="s">
        <v>2188</v>
      </c>
      <c r="D2" s="54" t="s">
        <v>2189</v>
      </c>
      <c r="E2" s="54"/>
      <c r="F2" s="54"/>
      <c r="G2" s="54" t="s">
        <v>2190</v>
      </c>
      <c r="H2" s="54">
        <v>999341019</v>
      </c>
      <c r="I2" s="54" t="s">
        <v>1776</v>
      </c>
      <c r="J2" s="54" t="s">
        <v>78</v>
      </c>
      <c r="K2" s="54" t="s">
        <v>2191</v>
      </c>
      <c r="L2" s="58">
        <v>2350000.1154865092</v>
      </c>
      <c r="M2" s="59">
        <v>8737.3004293788417</v>
      </c>
      <c r="N2" s="59">
        <v>100876.59548650915</v>
      </c>
      <c r="O2" s="59">
        <v>375.05918201884106</v>
      </c>
      <c r="P2" s="60">
        <v>4.2926208735791976E-2</v>
      </c>
      <c r="Q2" s="57">
        <v>47456</v>
      </c>
    </row>
    <row r="3" spans="1:17">
      <c r="A3" s="56">
        <v>13908</v>
      </c>
      <c r="B3" s="56">
        <v>1001</v>
      </c>
      <c r="C3" s="54" t="s">
        <v>2188</v>
      </c>
      <c r="D3" s="54" t="s">
        <v>2192</v>
      </c>
      <c r="E3" s="54"/>
      <c r="F3" s="54"/>
      <c r="G3" s="54" t="s">
        <v>2193</v>
      </c>
      <c r="H3" s="54">
        <v>999341018</v>
      </c>
      <c r="I3" s="54" t="s">
        <v>185</v>
      </c>
      <c r="J3" s="54" t="s">
        <v>78</v>
      </c>
      <c r="K3" s="54" t="s">
        <v>2194</v>
      </c>
      <c r="L3" s="58">
        <v>670645.70470506139</v>
      </c>
      <c r="M3" s="59">
        <v>2493.4607300934181</v>
      </c>
      <c r="N3" s="59">
        <v>520645.70470506139</v>
      </c>
      <c r="O3" s="59">
        <v>1935.7607300934183</v>
      </c>
      <c r="P3" s="60">
        <v>0.77633495756754689</v>
      </c>
      <c r="Q3" s="57">
        <v>47238</v>
      </c>
    </row>
    <row r="4" spans="1:17">
      <c r="A4" s="56">
        <v>13908</v>
      </c>
      <c r="B4" s="56">
        <v>1001</v>
      </c>
      <c r="C4" s="54" t="s">
        <v>2188</v>
      </c>
      <c r="D4" s="54" t="s">
        <v>2006</v>
      </c>
      <c r="E4" s="54"/>
      <c r="F4" s="54"/>
      <c r="G4" s="54" t="s">
        <v>2195</v>
      </c>
      <c r="H4" s="54">
        <v>999341011</v>
      </c>
      <c r="I4" s="54" t="s">
        <v>1776</v>
      </c>
      <c r="J4" s="54" t="s">
        <v>78</v>
      </c>
      <c r="K4" s="54" t="s">
        <v>2196</v>
      </c>
      <c r="L4" s="58">
        <v>3999999.6093204604</v>
      </c>
      <c r="M4" s="59">
        <v>14871.998547453473</v>
      </c>
      <c r="N4" s="59">
        <v>2375280.6293204604</v>
      </c>
      <c r="O4" s="59">
        <v>8831.2933798134727</v>
      </c>
      <c r="P4" s="60">
        <v>0.59382021532846718</v>
      </c>
      <c r="Q4" s="57">
        <v>49123</v>
      </c>
    </row>
    <row r="5" spans="1:17">
      <c r="A5" s="56">
        <v>13908</v>
      </c>
      <c r="B5" s="56">
        <v>1001</v>
      </c>
      <c r="C5" s="54" t="s">
        <v>2188</v>
      </c>
      <c r="D5" s="54" t="s">
        <v>2031</v>
      </c>
      <c r="E5" s="54"/>
      <c r="F5" s="54"/>
      <c r="G5" s="54" t="s">
        <v>2197</v>
      </c>
      <c r="H5" s="54">
        <v>983134799</v>
      </c>
      <c r="I5" s="54" t="s">
        <v>1776</v>
      </c>
      <c r="J5" s="54" t="s">
        <v>78</v>
      </c>
      <c r="K5" s="57">
        <v>45700</v>
      </c>
      <c r="L5" s="58">
        <v>1449999.9089772566</v>
      </c>
      <c r="M5" s="59">
        <v>5391.0996615774402</v>
      </c>
      <c r="N5" s="59">
        <v>1425131.6789772566</v>
      </c>
      <c r="O5" s="59">
        <v>5298.6395824374395</v>
      </c>
      <c r="P5" s="60">
        <v>0.98284949547511313</v>
      </c>
      <c r="Q5" s="57">
        <v>48606</v>
      </c>
    </row>
    <row r="6" spans="1:17">
      <c r="A6" s="56">
        <v>13908</v>
      </c>
      <c r="B6" s="56">
        <v>1001</v>
      </c>
      <c r="C6" s="54" t="s">
        <v>2188</v>
      </c>
      <c r="D6" s="54" t="s">
        <v>2198</v>
      </c>
      <c r="E6" s="54"/>
      <c r="F6" s="54"/>
      <c r="G6" s="54" t="s">
        <v>2199</v>
      </c>
      <c r="H6" s="54">
        <v>983134796</v>
      </c>
      <c r="I6" s="54" t="s">
        <v>1776</v>
      </c>
      <c r="J6" s="54" t="s">
        <v>78</v>
      </c>
      <c r="K6" s="54" t="s">
        <v>2200</v>
      </c>
      <c r="L6" s="58">
        <v>1199999.9872967519</v>
      </c>
      <c r="M6" s="59">
        <v>4461.599952769323</v>
      </c>
      <c r="N6" s="59">
        <v>909816.37729675195</v>
      </c>
      <c r="O6" s="59">
        <v>3382.6972907893237</v>
      </c>
      <c r="P6" s="60">
        <v>0.75818032244008726</v>
      </c>
      <c r="Q6" s="57">
        <v>47664</v>
      </c>
    </row>
    <row r="7" spans="1:17">
      <c r="A7" s="56">
        <v>13908</v>
      </c>
      <c r="B7" s="56">
        <v>1001</v>
      </c>
      <c r="C7" s="54" t="s">
        <v>2188</v>
      </c>
      <c r="D7" s="54" t="s">
        <v>2198</v>
      </c>
      <c r="E7" s="54"/>
      <c r="F7" s="54"/>
      <c r="G7" s="54" t="s">
        <v>2201</v>
      </c>
      <c r="H7" s="54">
        <v>983134795</v>
      </c>
      <c r="I7" s="54" t="s">
        <v>1776</v>
      </c>
      <c r="J7" s="54" t="s">
        <v>78</v>
      </c>
      <c r="K7" s="54" t="s">
        <v>2200</v>
      </c>
      <c r="L7" s="58">
        <v>1199999.9997426963</v>
      </c>
      <c r="M7" s="59">
        <v>4461.5999990433447</v>
      </c>
      <c r="N7" s="59">
        <v>895180.16974269622</v>
      </c>
      <c r="O7" s="59">
        <v>3328.2798711033447</v>
      </c>
      <c r="P7" s="60">
        <v>0.74598347494553374</v>
      </c>
      <c r="Q7" s="57">
        <v>47664</v>
      </c>
    </row>
    <row r="8" spans="1:17">
      <c r="A8" s="56">
        <v>13908</v>
      </c>
      <c r="B8" s="56">
        <v>1001</v>
      </c>
      <c r="C8" s="54" t="s">
        <v>2188</v>
      </c>
      <c r="D8" s="54" t="s">
        <v>2023</v>
      </c>
      <c r="E8" s="54"/>
      <c r="F8" s="54"/>
      <c r="G8" s="54" t="s">
        <v>2202</v>
      </c>
      <c r="H8" s="54">
        <v>983134794</v>
      </c>
      <c r="I8" s="54" t="s">
        <v>1776</v>
      </c>
      <c r="J8" s="54" t="s">
        <v>78</v>
      </c>
      <c r="K8" s="54" t="s">
        <v>2203</v>
      </c>
      <c r="L8" s="58">
        <v>4999999.9954774156</v>
      </c>
      <c r="M8" s="59">
        <v>18589.999983185029</v>
      </c>
      <c r="N8" s="59">
        <v>368589.68547741603</v>
      </c>
      <c r="O8" s="59">
        <v>1370.4164506050327</v>
      </c>
      <c r="P8" s="60">
        <v>7.3717937162162323E-2</v>
      </c>
      <c r="Q8" s="57">
        <v>50061</v>
      </c>
    </row>
    <row r="9" spans="1:17">
      <c r="A9" s="56">
        <v>13908</v>
      </c>
      <c r="B9" s="56">
        <v>1001</v>
      </c>
      <c r="C9" s="54" t="s">
        <v>2188</v>
      </c>
      <c r="D9" s="54" t="s">
        <v>2017</v>
      </c>
      <c r="E9" s="54"/>
      <c r="F9" s="54"/>
      <c r="G9" s="54" t="s">
        <v>2204</v>
      </c>
      <c r="H9" s="54">
        <v>983134791</v>
      </c>
      <c r="I9" s="54" t="s">
        <v>1776</v>
      </c>
      <c r="J9" s="54" t="s">
        <v>78</v>
      </c>
      <c r="K9" s="54" t="s">
        <v>2205</v>
      </c>
      <c r="L9" s="58">
        <v>630000</v>
      </c>
      <c r="M9" s="59">
        <v>2342.34</v>
      </c>
      <c r="N9" s="59">
        <v>148750</v>
      </c>
      <c r="O9" s="59">
        <v>553.05250000000001</v>
      </c>
      <c r="P9" s="60">
        <v>0.2361111111111111</v>
      </c>
      <c r="Q9" s="57">
        <v>48944</v>
      </c>
    </row>
    <row r="10" spans="1:17">
      <c r="A10" s="56">
        <v>13908</v>
      </c>
      <c r="B10" s="56">
        <v>1001</v>
      </c>
      <c r="C10" s="54" t="s">
        <v>2188</v>
      </c>
      <c r="D10" s="54" t="s">
        <v>2206</v>
      </c>
      <c r="E10" s="54"/>
      <c r="F10" s="54"/>
      <c r="G10" s="54" t="s">
        <v>2207</v>
      </c>
      <c r="H10" s="54">
        <v>983134788</v>
      </c>
      <c r="I10" s="54" t="s">
        <v>1776</v>
      </c>
      <c r="J10" s="54" t="s">
        <v>83</v>
      </c>
      <c r="K10" s="54" t="s">
        <v>2208</v>
      </c>
      <c r="L10" s="58">
        <v>1160000.0003683213</v>
      </c>
      <c r="M10" s="59">
        <v>4665.4040014813518</v>
      </c>
      <c r="N10" s="59">
        <v>43748.780368321342</v>
      </c>
      <c r="O10" s="59">
        <v>175.95321976335157</v>
      </c>
      <c r="P10" s="60">
        <v>3.7714465822784739E-2</v>
      </c>
      <c r="Q10" s="57">
        <v>49141</v>
      </c>
    </row>
    <row r="11" spans="1:17">
      <c r="A11" s="56">
        <v>13908</v>
      </c>
      <c r="B11" s="56">
        <v>1001</v>
      </c>
      <c r="C11" s="54" t="s">
        <v>2188</v>
      </c>
      <c r="D11" s="54" t="s">
        <v>2209</v>
      </c>
      <c r="E11" s="54"/>
      <c r="F11" s="54"/>
      <c r="G11" s="54" t="s">
        <v>2210</v>
      </c>
      <c r="H11" s="54">
        <v>983134787</v>
      </c>
      <c r="I11" s="54" t="s">
        <v>1776</v>
      </c>
      <c r="J11" s="54" t="s">
        <v>78</v>
      </c>
      <c r="K11" s="54" t="s">
        <v>2211</v>
      </c>
      <c r="L11" s="58">
        <v>1956460.6910217397</v>
      </c>
      <c r="M11" s="59">
        <v>7274.1208492188289</v>
      </c>
      <c r="N11" s="59">
        <v>1403345.3310217396</v>
      </c>
      <c r="O11" s="59">
        <v>5217.6379407388276</v>
      </c>
      <c r="P11" s="60">
        <v>0.71728777248719378</v>
      </c>
      <c r="Q11" s="57">
        <v>46783</v>
      </c>
    </row>
    <row r="12" spans="1:17">
      <c r="A12" s="56">
        <v>13908</v>
      </c>
      <c r="B12" s="56">
        <v>1001</v>
      </c>
      <c r="C12" s="54" t="s">
        <v>2188</v>
      </c>
      <c r="D12" s="54" t="s">
        <v>2212</v>
      </c>
      <c r="E12" s="54"/>
      <c r="F12" s="54"/>
      <c r="G12" s="54" t="s">
        <v>2213</v>
      </c>
      <c r="H12" s="54">
        <v>983134777</v>
      </c>
      <c r="I12" s="54" t="s">
        <v>1776</v>
      </c>
      <c r="J12" s="54" t="s">
        <v>78</v>
      </c>
      <c r="K12" s="54" t="s">
        <v>2214</v>
      </c>
      <c r="L12" s="58">
        <v>1137362.6373626373</v>
      </c>
      <c r="M12" s="59">
        <v>4228.7142857142853</v>
      </c>
      <c r="N12" s="59">
        <v>890112.63736263732</v>
      </c>
      <c r="O12" s="59">
        <v>3309.4387857142856</v>
      </c>
      <c r="P12" s="60">
        <v>0.78261111111111115</v>
      </c>
      <c r="Q12" s="57">
        <v>47208</v>
      </c>
    </row>
    <row r="13" spans="1:17">
      <c r="A13" s="56">
        <v>13908</v>
      </c>
      <c r="B13" s="56">
        <v>1001</v>
      </c>
      <c r="C13" s="54" t="s">
        <v>2188</v>
      </c>
      <c r="D13" s="54" t="s">
        <v>2215</v>
      </c>
      <c r="E13" s="54"/>
      <c r="F13" s="54"/>
      <c r="G13" s="54" t="s">
        <v>2216</v>
      </c>
      <c r="H13" s="54">
        <v>983134775</v>
      </c>
      <c r="I13" s="54" t="s">
        <v>185</v>
      </c>
      <c r="J13" s="54" t="s">
        <v>78</v>
      </c>
      <c r="K13" s="54" t="s">
        <v>2217</v>
      </c>
      <c r="L13" s="58">
        <v>3124999.9883581167</v>
      </c>
      <c r="M13" s="59">
        <v>11618.749956715477</v>
      </c>
      <c r="N13" s="59">
        <v>2164152.0433581169</v>
      </c>
      <c r="O13" s="59">
        <v>8046.317297205479</v>
      </c>
      <c r="P13" s="60">
        <v>0.69252865645454553</v>
      </c>
      <c r="Q13" s="57">
        <v>47664</v>
      </c>
    </row>
    <row r="14" spans="1:17">
      <c r="A14" s="56">
        <v>13908</v>
      </c>
      <c r="B14" s="56">
        <v>1001</v>
      </c>
      <c r="C14" s="54" t="s">
        <v>2188</v>
      </c>
      <c r="D14" s="54" t="s">
        <v>1924</v>
      </c>
      <c r="E14" s="54"/>
      <c r="F14" s="54"/>
      <c r="G14" s="54" t="s">
        <v>2218</v>
      </c>
      <c r="H14" s="54">
        <v>983134773</v>
      </c>
      <c r="I14" s="54" t="s">
        <v>185</v>
      </c>
      <c r="J14" s="54" t="s">
        <v>83</v>
      </c>
      <c r="K14" s="54" t="s">
        <v>2219</v>
      </c>
      <c r="L14" s="58">
        <v>1450000.013676414</v>
      </c>
      <c r="M14" s="59">
        <v>5831.7550550051683</v>
      </c>
      <c r="N14" s="59">
        <v>676039.81967641402</v>
      </c>
      <c r="O14" s="59">
        <v>2718.9645507565692</v>
      </c>
      <c r="P14" s="60">
        <v>0.46623435399999996</v>
      </c>
      <c r="Q14" s="57">
        <v>46475</v>
      </c>
    </row>
    <row r="15" spans="1:17">
      <c r="A15" s="56">
        <v>13908</v>
      </c>
      <c r="B15" s="56">
        <v>1001</v>
      </c>
      <c r="C15" s="54" t="s">
        <v>2188</v>
      </c>
      <c r="D15" s="54" t="s">
        <v>2215</v>
      </c>
      <c r="E15" s="54"/>
      <c r="F15" s="54"/>
      <c r="G15" s="54" t="s">
        <v>2220</v>
      </c>
      <c r="H15" s="54">
        <v>983134772</v>
      </c>
      <c r="I15" s="54" t="s">
        <v>185</v>
      </c>
      <c r="J15" s="54" t="s">
        <v>78</v>
      </c>
      <c r="K15" s="57">
        <v>45385</v>
      </c>
      <c r="L15" s="58">
        <v>1249999.9994545456</v>
      </c>
      <c r="M15" s="59">
        <v>4647.4999979720005</v>
      </c>
      <c r="N15" s="59">
        <v>208333.32945454551</v>
      </c>
      <c r="O15" s="59">
        <v>774.58331891200021</v>
      </c>
      <c r="P15" s="60">
        <v>0.16666666363636368</v>
      </c>
      <c r="Q15" s="57">
        <v>47118</v>
      </c>
    </row>
    <row r="16" spans="1:17">
      <c r="A16" s="56">
        <v>13908</v>
      </c>
      <c r="B16" s="56">
        <v>1001</v>
      </c>
      <c r="C16" s="54" t="s">
        <v>2188</v>
      </c>
      <c r="D16" s="54" t="s">
        <v>1975</v>
      </c>
      <c r="E16" s="54"/>
      <c r="F16" s="54"/>
      <c r="G16" s="54" t="s">
        <v>2221</v>
      </c>
      <c r="H16" s="54">
        <v>983134769</v>
      </c>
      <c r="I16" s="54" t="s">
        <v>1776</v>
      </c>
      <c r="J16" s="54" t="s">
        <v>78</v>
      </c>
      <c r="K16" s="54" t="s">
        <v>2222</v>
      </c>
      <c r="L16" s="58">
        <v>1014705.8823529412</v>
      </c>
      <c r="M16" s="59">
        <v>3772.6764705882351</v>
      </c>
      <c r="N16" s="59">
        <v>96205.882352941204</v>
      </c>
      <c r="O16" s="59">
        <v>357.69347058823541</v>
      </c>
      <c r="P16" s="60">
        <v>9.4811594202898572E-2</v>
      </c>
      <c r="Q16" s="57">
        <v>47870</v>
      </c>
    </row>
    <row r="17" spans="1:17">
      <c r="A17" s="56">
        <v>13908</v>
      </c>
      <c r="B17" s="56">
        <v>1001</v>
      </c>
      <c r="C17" s="54" t="s">
        <v>2188</v>
      </c>
      <c r="D17" s="54" t="s">
        <v>1972</v>
      </c>
      <c r="E17" s="54"/>
      <c r="F17" s="54"/>
      <c r="G17" s="54" t="s">
        <v>2223</v>
      </c>
      <c r="H17" s="54">
        <v>983134768</v>
      </c>
      <c r="I17" s="54" t="s">
        <v>185</v>
      </c>
      <c r="J17" s="54" t="s">
        <v>78</v>
      </c>
      <c r="K17" s="54" t="s">
        <v>2224</v>
      </c>
      <c r="L17" s="58">
        <v>1100000.0041074685</v>
      </c>
      <c r="M17" s="59">
        <v>4089.8000152715676</v>
      </c>
      <c r="N17" s="59">
        <v>462369.43410746858</v>
      </c>
      <c r="O17" s="59">
        <v>1719.089556011568</v>
      </c>
      <c r="P17" s="60">
        <v>0.42033584761904758</v>
      </c>
      <c r="Q17" s="57">
        <v>48633</v>
      </c>
    </row>
    <row r="18" spans="1:17">
      <c r="A18" s="56">
        <v>13908</v>
      </c>
      <c r="B18" s="56">
        <v>1001</v>
      </c>
      <c r="C18" s="54" t="s">
        <v>2188</v>
      </c>
      <c r="D18" s="54" t="s">
        <v>2225</v>
      </c>
      <c r="E18" s="54"/>
      <c r="F18" s="54"/>
      <c r="G18" s="54" t="s">
        <v>2226</v>
      </c>
      <c r="H18" s="54">
        <v>983134766</v>
      </c>
      <c r="I18" s="54" t="s">
        <v>1776</v>
      </c>
      <c r="J18" s="54" t="s">
        <v>78</v>
      </c>
      <c r="K18" s="54" t="s">
        <v>2227</v>
      </c>
      <c r="L18" s="58">
        <v>699999.86114293535</v>
      </c>
      <c r="M18" s="59">
        <v>2602.5994837294338</v>
      </c>
      <c r="N18" s="59">
        <v>643440.57114293531</v>
      </c>
      <c r="O18" s="59">
        <v>2392.3120435094334</v>
      </c>
      <c r="P18" s="60">
        <v>0.91920099825783963</v>
      </c>
      <c r="Q18" s="57">
        <v>45698</v>
      </c>
    </row>
    <row r="19" spans="1:17">
      <c r="A19" s="56">
        <v>13908</v>
      </c>
      <c r="B19" s="56">
        <v>1001</v>
      </c>
      <c r="C19" s="54" t="s">
        <v>2188</v>
      </c>
      <c r="D19" s="54" t="s">
        <v>2228</v>
      </c>
      <c r="E19" s="54"/>
      <c r="F19" s="54"/>
      <c r="G19" s="54" t="s">
        <v>2229</v>
      </c>
      <c r="H19" s="54">
        <v>983134753</v>
      </c>
      <c r="I19" s="54" t="s">
        <v>185</v>
      </c>
      <c r="J19" s="54" t="s">
        <v>83</v>
      </c>
      <c r="K19" s="54" t="s">
        <v>2230</v>
      </c>
      <c r="L19" s="58">
        <v>1299999.9958587606</v>
      </c>
      <c r="M19" s="59">
        <v>5228.4699833443483</v>
      </c>
      <c r="N19" s="59">
        <v>499822.82585876051</v>
      </c>
      <c r="O19" s="59">
        <v>2010.2374233213486</v>
      </c>
      <c r="P19" s="60">
        <v>0.38447909803921576</v>
      </c>
      <c r="Q19" s="57">
        <v>49141</v>
      </c>
    </row>
    <row r="20" spans="1:17">
      <c r="A20" s="56">
        <v>13908</v>
      </c>
      <c r="B20" s="56">
        <v>1001</v>
      </c>
      <c r="C20" s="54" t="s">
        <v>2188</v>
      </c>
      <c r="D20" s="54" t="s">
        <v>2231</v>
      </c>
      <c r="E20" s="54"/>
      <c r="F20" s="54"/>
      <c r="G20" s="54" t="s">
        <v>2232</v>
      </c>
      <c r="H20" s="54">
        <v>983134752</v>
      </c>
      <c r="I20" s="54" t="s">
        <v>1776</v>
      </c>
      <c r="J20" s="54" t="s">
        <v>78</v>
      </c>
      <c r="K20" s="54" t="s">
        <v>2233</v>
      </c>
      <c r="L20" s="58">
        <v>550000</v>
      </c>
      <c r="M20" s="59">
        <v>2044.9</v>
      </c>
      <c r="N20" s="59">
        <v>426250</v>
      </c>
      <c r="O20" s="59">
        <v>1584.7974999999999</v>
      </c>
      <c r="P20" s="60">
        <v>0.77500000000000002</v>
      </c>
      <c r="Q20" s="57">
        <v>46660</v>
      </c>
    </row>
    <row r="21" spans="1:17">
      <c r="A21" s="56">
        <v>13908</v>
      </c>
      <c r="B21" s="56">
        <v>1001</v>
      </c>
      <c r="C21" s="54" t="s">
        <v>2188</v>
      </c>
      <c r="D21" s="54" t="s">
        <v>1952</v>
      </c>
      <c r="E21" s="54"/>
      <c r="F21" s="54"/>
      <c r="G21" s="54" t="s">
        <v>2234</v>
      </c>
      <c r="H21" s="54">
        <v>983134749</v>
      </c>
      <c r="I21" s="54" t="s">
        <v>1776</v>
      </c>
      <c r="J21" s="54" t="s">
        <v>78</v>
      </c>
      <c r="K21" s="54" t="s">
        <v>2235</v>
      </c>
      <c r="L21" s="58">
        <v>286896.54350821185</v>
      </c>
      <c r="M21" s="59">
        <v>1066.6813487635316</v>
      </c>
      <c r="N21" s="59">
        <v>191157.79450821184</v>
      </c>
      <c r="O21" s="59">
        <v>710.72467998153161</v>
      </c>
      <c r="P21" s="60">
        <v>0.66629521628496136</v>
      </c>
      <c r="Q21" s="57">
        <v>48021</v>
      </c>
    </row>
    <row r="22" spans="1:17">
      <c r="A22" s="56">
        <v>13908</v>
      </c>
      <c r="B22" s="56">
        <v>1001</v>
      </c>
      <c r="C22" s="54" t="s">
        <v>2188</v>
      </c>
      <c r="D22" s="54" t="s">
        <v>1949</v>
      </c>
      <c r="E22" s="54"/>
      <c r="F22" s="54"/>
      <c r="G22" s="54" t="s">
        <v>2236</v>
      </c>
      <c r="H22" s="54">
        <v>983134746</v>
      </c>
      <c r="I22" s="54" t="s">
        <v>1776</v>
      </c>
      <c r="J22" s="54" t="s">
        <v>78</v>
      </c>
      <c r="K22" s="54" t="s">
        <v>2237</v>
      </c>
      <c r="L22" s="58">
        <v>1000000.006403961</v>
      </c>
      <c r="M22" s="59">
        <v>3718.0000238099269</v>
      </c>
      <c r="N22" s="59">
        <v>342512.18240396096</v>
      </c>
      <c r="O22" s="59">
        <v>1273.4602941779269</v>
      </c>
      <c r="P22" s="60">
        <v>0.34251218021052632</v>
      </c>
      <c r="Q22" s="57">
        <v>46310</v>
      </c>
    </row>
    <row r="23" spans="1:17">
      <c r="A23" s="56">
        <v>13908</v>
      </c>
      <c r="B23" s="56">
        <v>1001</v>
      </c>
      <c r="C23" s="54" t="s">
        <v>2188</v>
      </c>
      <c r="D23" s="54" t="s">
        <v>2238</v>
      </c>
      <c r="E23" s="54">
        <v>6858778</v>
      </c>
      <c r="F23" s="54"/>
      <c r="G23" s="54" t="s">
        <v>2239</v>
      </c>
      <c r="H23" s="54">
        <v>983134741</v>
      </c>
      <c r="I23" s="54" t="s">
        <v>185</v>
      </c>
      <c r="J23" s="54" t="s">
        <v>78</v>
      </c>
      <c r="K23" s="54" t="s">
        <v>2240</v>
      </c>
      <c r="L23" s="58">
        <v>799909.0811429699</v>
      </c>
      <c r="M23" s="59">
        <v>2974.0619636895617</v>
      </c>
      <c r="N23" s="59">
        <v>472282.9611429699</v>
      </c>
      <c r="O23" s="59">
        <v>1755.948049529562</v>
      </c>
      <c r="P23" s="60">
        <v>0.5904208019093079</v>
      </c>
      <c r="Q23" s="57">
        <v>46203</v>
      </c>
    </row>
    <row r="24" spans="1:17">
      <c r="A24" s="56">
        <v>13908</v>
      </c>
      <c r="B24" s="56">
        <v>1001</v>
      </c>
      <c r="C24" s="54" t="s">
        <v>2188</v>
      </c>
      <c r="D24" s="54" t="s">
        <v>1972</v>
      </c>
      <c r="E24" s="54" t="s">
        <v>2279</v>
      </c>
      <c r="F24" s="54"/>
      <c r="G24" s="54" t="s">
        <v>2241</v>
      </c>
      <c r="H24" s="54">
        <v>983134731</v>
      </c>
      <c r="I24" s="54" t="s">
        <v>1776</v>
      </c>
      <c r="J24" s="54" t="s">
        <v>78</v>
      </c>
      <c r="K24" s="54" t="s">
        <v>2242</v>
      </c>
      <c r="L24" s="58">
        <v>200000</v>
      </c>
      <c r="M24" s="59">
        <v>743.6</v>
      </c>
      <c r="N24" s="59">
        <v>140000</v>
      </c>
      <c r="O24" s="59">
        <v>520.52</v>
      </c>
      <c r="P24" s="60">
        <v>0.7</v>
      </c>
      <c r="Q24" s="57">
        <v>46607</v>
      </c>
    </row>
    <row r="25" spans="1:17">
      <c r="A25" s="56">
        <v>13908</v>
      </c>
      <c r="B25" s="56">
        <v>1001</v>
      </c>
      <c r="C25" s="54" t="s">
        <v>2188</v>
      </c>
      <c r="D25" s="54" t="s">
        <v>1932</v>
      </c>
      <c r="E25" s="54">
        <v>6196719</v>
      </c>
      <c r="F25" s="54"/>
      <c r="G25" s="54" t="s">
        <v>2243</v>
      </c>
      <c r="H25" s="54">
        <v>983134726</v>
      </c>
      <c r="I25" s="54" t="s">
        <v>185</v>
      </c>
      <c r="J25" s="54" t="s">
        <v>78</v>
      </c>
      <c r="K25" s="54" t="s">
        <v>2244</v>
      </c>
      <c r="L25" s="58">
        <v>349952.70270270272</v>
      </c>
      <c r="M25" s="59">
        <v>1301.1241486486488</v>
      </c>
      <c r="N25" s="59">
        <v>52452.702702702722</v>
      </c>
      <c r="O25" s="59">
        <v>195.01914864864872</v>
      </c>
      <c r="P25" s="60">
        <v>0.14988511961075826</v>
      </c>
      <c r="Q25" s="57">
        <v>46203</v>
      </c>
    </row>
    <row r="26" spans="1:17">
      <c r="A26" s="56">
        <v>13908</v>
      </c>
      <c r="B26" s="56">
        <v>1001</v>
      </c>
      <c r="C26" s="54" t="s">
        <v>2188</v>
      </c>
      <c r="D26" s="54" t="s">
        <v>2245</v>
      </c>
      <c r="E26" s="54"/>
      <c r="F26" s="54"/>
      <c r="G26" s="54"/>
      <c r="H26" s="54">
        <v>983134790</v>
      </c>
      <c r="I26" s="54" t="s">
        <v>1776</v>
      </c>
      <c r="J26" s="54" t="s">
        <v>78</v>
      </c>
      <c r="K26" s="54" t="s">
        <v>2246</v>
      </c>
      <c r="L26" s="58">
        <v>1449999.9758754389</v>
      </c>
      <c r="M26" s="59">
        <v>5391.0999103048816</v>
      </c>
      <c r="N26" s="59">
        <v>1257531.085875439</v>
      </c>
      <c r="O26" s="59">
        <v>4675.5005772848817</v>
      </c>
      <c r="P26" s="60">
        <v>0.86726283227432699</v>
      </c>
      <c r="Q26" s="57">
        <v>46930</v>
      </c>
    </row>
    <row r="27" spans="1:17" ht="13.5" thickBot="1">
      <c r="A27" s="56">
        <v>13908</v>
      </c>
      <c r="B27" s="56">
        <v>1001</v>
      </c>
      <c r="C27" s="54" t="s">
        <v>2188</v>
      </c>
      <c r="D27" s="54" t="s">
        <v>2247</v>
      </c>
      <c r="E27" s="54"/>
      <c r="F27" s="54"/>
      <c r="G27" s="54"/>
      <c r="H27" s="54">
        <v>983134792</v>
      </c>
      <c r="I27" s="54" t="s">
        <v>1776</v>
      </c>
      <c r="J27" s="54" t="s">
        <v>78</v>
      </c>
      <c r="K27" s="54" t="s">
        <v>2248</v>
      </c>
      <c r="L27" s="58">
        <v>749999.99904141761</v>
      </c>
      <c r="M27" s="59">
        <v>2788.4999964359904</v>
      </c>
      <c r="N27" s="59">
        <v>91901.969041417586</v>
      </c>
      <c r="O27" s="59">
        <v>341.69152089599061</v>
      </c>
      <c r="P27" s="60">
        <v>0.12253595887850453</v>
      </c>
      <c r="Q27" s="57"/>
    </row>
    <row r="28" spans="1:17">
      <c r="A28" s="68" t="s">
        <v>86</v>
      </c>
      <c r="B28" s="69"/>
      <c r="C28" s="69"/>
      <c r="D28" s="71" t="s">
        <v>87</v>
      </c>
      <c r="E28" s="69"/>
      <c r="F28" s="72" t="s">
        <v>88</v>
      </c>
      <c r="G28" s="69"/>
      <c r="H28" s="73">
        <v>31</v>
      </c>
      <c r="I28" s="69"/>
      <c r="J28" s="69"/>
      <c r="K28" s="69"/>
      <c r="L28" s="69"/>
      <c r="M28" s="69"/>
      <c r="N28" s="69"/>
      <c r="O28" s="69"/>
      <c r="P28" s="69"/>
      <c r="Q28" s="69"/>
    </row>
    <row r="29" spans="1:17" ht="12.75" customHeight="1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</sheetData>
  <mergeCells count="5">
    <mergeCell ref="A28:C29"/>
    <mergeCell ref="D28:E29"/>
    <mergeCell ref="F28:G29"/>
    <mergeCell ref="H28:L29"/>
    <mergeCell ref="M28:Q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8"/>
  <sheetViews>
    <sheetView rightToLeft="1" topLeftCell="H1" workbookViewId="0">
      <selection activeCell="M22" sqref="M22"/>
    </sheetView>
  </sheetViews>
  <sheetFormatPr defaultRowHeight="12.75" customHeight="1"/>
  <cols>
    <col min="1" max="1" width="32.28515625" bestFit="1" customWidth="1"/>
    <col min="2" max="2" width="10.85546875" bestFit="1" customWidth="1"/>
    <col min="3" max="3" width="13.42578125" bestFit="1" customWidth="1"/>
    <col min="4" max="4" width="15.42578125" bestFit="1" customWidth="1"/>
    <col min="5" max="5" width="12.42578125" bestFit="1" customWidth="1"/>
    <col min="6" max="6" width="35.42578125" bestFit="1" customWidth="1"/>
    <col min="7" max="7" width="10.5703125" bestFit="1" customWidth="1"/>
    <col min="8" max="8" width="21" bestFit="1" customWidth="1"/>
    <col min="9" max="9" width="9.5703125" bestFit="1" customWidth="1"/>
    <col min="10" max="10" width="5" bestFit="1" customWidth="1"/>
    <col min="11" max="11" width="8" bestFit="1" customWidth="1"/>
    <col min="12" max="12" width="11.5703125" bestFit="1" customWidth="1"/>
    <col min="13" max="13" width="5.85546875" bestFit="1" customWidth="1"/>
    <col min="14" max="14" width="9.140625" bestFit="1" customWidth="1"/>
    <col min="15" max="15" width="10.7109375" bestFit="1" customWidth="1"/>
    <col min="16" max="16" width="11.85546875" bestFit="1" customWidth="1"/>
    <col min="17" max="17" width="24.85546875" bestFit="1" customWidth="1"/>
    <col min="18" max="18" width="15.42578125" bestFit="1" customWidth="1"/>
    <col min="19" max="19" width="10" bestFit="1" customWidth="1"/>
    <col min="20" max="20" width="12.7109375" bestFit="1" customWidth="1"/>
    <col min="21" max="21" width="18.7109375" bestFit="1" customWidth="1"/>
    <col min="22" max="22" width="22.85546875" bestFit="1" customWidth="1"/>
    <col min="23" max="23" width="23.28515625" bestFit="1" customWidth="1"/>
    <col min="24" max="24" width="20" bestFit="1" customWidth="1"/>
    <col min="25" max="25" width="23.28515625" bestFit="1" customWidth="1"/>
    <col min="26" max="26" width="21.7109375" bestFit="1" customWidth="1"/>
  </cols>
  <sheetData>
    <row r="1" spans="1:26">
      <c r="A1" s="20" t="s">
        <v>52</v>
      </c>
      <c r="B1" s="20" t="s">
        <v>53</v>
      </c>
      <c r="C1" s="20" t="s">
        <v>89</v>
      </c>
      <c r="D1" s="20" t="s">
        <v>90</v>
      </c>
      <c r="E1" s="20" t="s">
        <v>91</v>
      </c>
      <c r="F1" s="20" t="s">
        <v>57</v>
      </c>
      <c r="G1" s="20" t="s">
        <v>58</v>
      </c>
      <c r="H1" s="20" t="s">
        <v>92</v>
      </c>
      <c r="I1" s="20" t="s">
        <v>93</v>
      </c>
      <c r="J1" s="20" t="s">
        <v>94</v>
      </c>
      <c r="K1" s="20" t="s">
        <v>61</v>
      </c>
      <c r="L1" s="20" t="s">
        <v>62</v>
      </c>
      <c r="M1" s="20" t="s">
        <v>95</v>
      </c>
      <c r="N1" s="20" t="s">
        <v>96</v>
      </c>
      <c r="O1" s="20" t="s">
        <v>65</v>
      </c>
      <c r="P1" s="20" t="s">
        <v>97</v>
      </c>
      <c r="Q1" s="20" t="s">
        <v>98</v>
      </c>
      <c r="R1" s="20" t="s">
        <v>99</v>
      </c>
      <c r="S1" s="20" t="s">
        <v>64</v>
      </c>
      <c r="T1" s="20" t="s">
        <v>100</v>
      </c>
      <c r="U1" s="20" t="s">
        <v>66</v>
      </c>
      <c r="V1" s="20" t="s">
        <v>101</v>
      </c>
      <c r="W1" s="20" t="s">
        <v>21</v>
      </c>
      <c r="X1" s="20" t="s">
        <v>102</v>
      </c>
      <c r="Y1" s="20" t="s">
        <v>67</v>
      </c>
      <c r="Z1" s="20" t="s">
        <v>22</v>
      </c>
    </row>
    <row r="2" spans="1:26">
      <c r="A2" s="21">
        <v>13908</v>
      </c>
      <c r="B2" s="21">
        <v>13908</v>
      </c>
      <c r="C2" s="12" t="s">
        <v>103</v>
      </c>
      <c r="D2" s="12" t="s">
        <v>104</v>
      </c>
      <c r="E2" s="12" t="s">
        <v>105</v>
      </c>
      <c r="F2" s="12" t="s">
        <v>106</v>
      </c>
      <c r="G2" s="12" t="s">
        <v>72</v>
      </c>
      <c r="H2" s="12" t="s">
        <v>72</v>
      </c>
      <c r="I2" s="12" t="s">
        <v>107</v>
      </c>
      <c r="J2" s="12" t="s">
        <v>328</v>
      </c>
      <c r="K2" s="12" t="s">
        <v>328</v>
      </c>
      <c r="L2" s="12" t="s">
        <v>76</v>
      </c>
      <c r="M2" s="22">
        <v>11.555999999999999</v>
      </c>
      <c r="N2" s="23">
        <v>51897</v>
      </c>
      <c r="O2" s="15">
        <v>5.5E-2</v>
      </c>
      <c r="P2" s="24">
        <v>4.7300000000000002E-2</v>
      </c>
      <c r="Q2" s="14">
        <v>0</v>
      </c>
      <c r="R2" s="14">
        <v>3800000</v>
      </c>
      <c r="S2" s="14">
        <v>1</v>
      </c>
      <c r="T2" s="14">
        <v>109.69</v>
      </c>
      <c r="U2" s="14">
        <v>4168.22</v>
      </c>
      <c r="V2" s="11"/>
      <c r="W2" s="12" t="s">
        <v>19</v>
      </c>
      <c r="X2" s="15">
        <v>1.4001655900000001E-4</v>
      </c>
      <c r="Y2" s="15">
        <v>6.3273163090000004E-3</v>
      </c>
      <c r="Z2" s="15">
        <f t="shared" ref="Z2:Z26" si="0">+U2/sum</f>
        <v>1.4609799930844901E-3</v>
      </c>
    </row>
    <row r="3" spans="1:26">
      <c r="A3" s="21">
        <v>13908</v>
      </c>
      <c r="B3" s="21">
        <v>13908</v>
      </c>
      <c r="C3" s="12" t="s">
        <v>103</v>
      </c>
      <c r="D3" s="12" t="s">
        <v>109</v>
      </c>
      <c r="E3" s="12" t="s">
        <v>110</v>
      </c>
      <c r="F3" s="12" t="s">
        <v>111</v>
      </c>
      <c r="G3" s="12" t="s">
        <v>72</v>
      </c>
      <c r="H3" s="12" t="s">
        <v>72</v>
      </c>
      <c r="I3" s="12" t="s">
        <v>107</v>
      </c>
      <c r="J3" s="12" t="s">
        <v>328</v>
      </c>
      <c r="K3" s="12" t="s">
        <v>328</v>
      </c>
      <c r="L3" s="12" t="s">
        <v>76</v>
      </c>
      <c r="M3" s="22">
        <v>0.58399999999999996</v>
      </c>
      <c r="N3" s="23">
        <v>45961</v>
      </c>
      <c r="O3" s="15">
        <v>7.4999999999999997E-3</v>
      </c>
      <c r="P3" s="24">
        <v>1.24E-2</v>
      </c>
      <c r="Q3" s="14">
        <v>0</v>
      </c>
      <c r="R3" s="14">
        <v>34238000</v>
      </c>
      <c r="S3" s="14">
        <v>1</v>
      </c>
      <c r="T3" s="14">
        <v>116.16</v>
      </c>
      <c r="U3" s="14">
        <v>39770.860800000002</v>
      </c>
      <c r="V3" s="11"/>
      <c r="W3" s="12" t="s">
        <v>19</v>
      </c>
      <c r="X3" s="15">
        <v>1.5775897039999999E-3</v>
      </c>
      <c r="Y3" s="15">
        <v>6.0371769286E-2</v>
      </c>
      <c r="Z3" s="15">
        <f t="shared" si="0"/>
        <v>1.3939866882397815E-2</v>
      </c>
    </row>
    <row r="4" spans="1:26">
      <c r="A4" s="21">
        <v>13908</v>
      </c>
      <c r="B4" s="21">
        <v>13908</v>
      </c>
      <c r="C4" s="12" t="s">
        <v>103</v>
      </c>
      <c r="D4" s="12" t="s">
        <v>112</v>
      </c>
      <c r="E4" s="12" t="s">
        <v>113</v>
      </c>
      <c r="F4" s="12" t="s">
        <v>106</v>
      </c>
      <c r="G4" s="12" t="s">
        <v>72</v>
      </c>
      <c r="H4" s="12" t="s">
        <v>72</v>
      </c>
      <c r="I4" s="12" t="s">
        <v>107</v>
      </c>
      <c r="J4" s="12" t="s">
        <v>328</v>
      </c>
      <c r="K4" s="12" t="s">
        <v>328</v>
      </c>
      <c r="L4" s="12" t="s">
        <v>76</v>
      </c>
      <c r="M4" s="22">
        <v>1.9770000000000001</v>
      </c>
      <c r="N4" s="23">
        <v>46477</v>
      </c>
      <c r="O4" s="15">
        <v>0.02</v>
      </c>
      <c r="P4" s="24">
        <v>4.2200000000000001E-2</v>
      </c>
      <c r="Q4" s="14">
        <v>0</v>
      </c>
      <c r="R4" s="14">
        <v>19178400</v>
      </c>
      <c r="S4" s="14">
        <v>1</v>
      </c>
      <c r="T4" s="14">
        <v>95.83</v>
      </c>
      <c r="U4" s="14">
        <v>18378.66072</v>
      </c>
      <c r="V4" s="11"/>
      <c r="W4" s="12" t="s">
        <v>19</v>
      </c>
      <c r="X4" s="15">
        <v>6.7940101799999998E-4</v>
      </c>
      <c r="Y4" s="15">
        <v>2.7898623325E-2</v>
      </c>
      <c r="Z4" s="15">
        <f t="shared" si="0"/>
        <v>6.4418038423134554E-3</v>
      </c>
    </row>
    <row r="5" spans="1:26">
      <c r="A5" s="21">
        <v>13908</v>
      </c>
      <c r="B5" s="21">
        <v>13908</v>
      </c>
      <c r="C5" s="12" t="s">
        <v>103</v>
      </c>
      <c r="D5" s="12" t="s">
        <v>114</v>
      </c>
      <c r="E5" s="12" t="s">
        <v>115</v>
      </c>
      <c r="F5" s="12" t="s">
        <v>106</v>
      </c>
      <c r="G5" s="12" t="s">
        <v>72</v>
      </c>
      <c r="H5" s="12" t="s">
        <v>72</v>
      </c>
      <c r="I5" s="12" t="s">
        <v>107</v>
      </c>
      <c r="J5" s="12" t="s">
        <v>328</v>
      </c>
      <c r="K5" s="12" t="s">
        <v>328</v>
      </c>
      <c r="L5" s="12" t="s">
        <v>76</v>
      </c>
      <c r="M5" s="22">
        <v>14.743</v>
      </c>
      <c r="N5" s="23">
        <v>53782</v>
      </c>
      <c r="O5" s="15">
        <v>3.7499999999999999E-2</v>
      </c>
      <c r="P5" s="24">
        <v>4.8599999999999997E-2</v>
      </c>
      <c r="Q5" s="14">
        <v>0</v>
      </c>
      <c r="R5" s="14">
        <v>5370250</v>
      </c>
      <c r="S5" s="14">
        <v>1</v>
      </c>
      <c r="T5" s="14">
        <v>85.21</v>
      </c>
      <c r="U5" s="14">
        <v>4575.9900200000002</v>
      </c>
      <c r="V5" s="11"/>
      <c r="W5" s="12" t="s">
        <v>19</v>
      </c>
      <c r="X5" s="15">
        <v>2.04609446E-4</v>
      </c>
      <c r="Y5" s="15">
        <v>6.9463071249999996E-3</v>
      </c>
      <c r="Z5" s="15">
        <f t="shared" si="0"/>
        <v>1.6039052323951941E-3</v>
      </c>
    </row>
    <row r="6" spans="1:26">
      <c r="A6" s="21">
        <v>13908</v>
      </c>
      <c r="B6" s="21">
        <v>13908</v>
      </c>
      <c r="C6" s="12" t="s">
        <v>103</v>
      </c>
      <c r="D6" s="12" t="s">
        <v>116</v>
      </c>
      <c r="E6" s="12" t="s">
        <v>117</v>
      </c>
      <c r="F6" s="12" t="s">
        <v>111</v>
      </c>
      <c r="G6" s="12" t="s">
        <v>72</v>
      </c>
      <c r="H6" s="12" t="s">
        <v>72</v>
      </c>
      <c r="I6" s="12" t="s">
        <v>107</v>
      </c>
      <c r="J6" s="12" t="s">
        <v>328</v>
      </c>
      <c r="K6" s="12" t="s">
        <v>328</v>
      </c>
      <c r="L6" s="12" t="s">
        <v>76</v>
      </c>
      <c r="M6" s="22">
        <v>2.1419999999999999</v>
      </c>
      <c r="N6" s="23">
        <v>46538</v>
      </c>
      <c r="O6" s="15">
        <v>7.4999999999999997E-3</v>
      </c>
      <c r="P6" s="24">
        <v>1.9400000000000001E-2</v>
      </c>
      <c r="Q6" s="14">
        <v>0</v>
      </c>
      <c r="R6" s="14">
        <v>63315305</v>
      </c>
      <c r="S6" s="14">
        <v>1</v>
      </c>
      <c r="T6" s="14">
        <v>114.63</v>
      </c>
      <c r="U6" s="14">
        <v>72578.33412</v>
      </c>
      <c r="V6" s="11"/>
      <c r="W6" s="12" t="s">
        <v>19</v>
      </c>
      <c r="X6" s="15">
        <v>2.5995283630000001E-3</v>
      </c>
      <c r="Y6" s="15">
        <v>0.110173185959</v>
      </c>
      <c r="Z6" s="15">
        <f t="shared" si="0"/>
        <v>2.5439034907159749E-2</v>
      </c>
    </row>
    <row r="7" spans="1:26">
      <c r="A7" s="21">
        <v>13908</v>
      </c>
      <c r="B7" s="21">
        <v>13908</v>
      </c>
      <c r="C7" s="12" t="s">
        <v>103</v>
      </c>
      <c r="D7" s="12" t="s">
        <v>118</v>
      </c>
      <c r="E7" s="12" t="s">
        <v>119</v>
      </c>
      <c r="F7" s="12" t="s">
        <v>106</v>
      </c>
      <c r="G7" s="12" t="s">
        <v>72</v>
      </c>
      <c r="H7" s="12" t="s">
        <v>72</v>
      </c>
      <c r="I7" s="12" t="s">
        <v>107</v>
      </c>
      <c r="J7" s="12" t="s">
        <v>328</v>
      </c>
      <c r="K7" s="12" t="s">
        <v>328</v>
      </c>
      <c r="L7" s="12" t="s">
        <v>76</v>
      </c>
      <c r="M7" s="22">
        <v>3.36</v>
      </c>
      <c r="N7" s="23">
        <v>47024</v>
      </c>
      <c r="O7" s="15">
        <v>2.2499999999999999E-2</v>
      </c>
      <c r="P7" s="24">
        <v>4.2599999999999999E-2</v>
      </c>
      <c r="Q7" s="14">
        <v>0</v>
      </c>
      <c r="R7" s="14">
        <v>71235295</v>
      </c>
      <c r="S7" s="14">
        <v>1</v>
      </c>
      <c r="T7" s="14">
        <v>94.71</v>
      </c>
      <c r="U7" s="14">
        <v>67466.947889999996</v>
      </c>
      <c r="V7" s="11"/>
      <c r="W7" s="12" t="s">
        <v>19</v>
      </c>
      <c r="X7" s="15">
        <v>2.0516179819999999E-3</v>
      </c>
      <c r="Y7" s="15">
        <v>0.102414152737</v>
      </c>
      <c r="Z7" s="15">
        <f t="shared" si="0"/>
        <v>2.3647470877680123E-2</v>
      </c>
    </row>
    <row r="8" spans="1:26">
      <c r="A8" s="21">
        <v>13908</v>
      </c>
      <c r="B8" s="21">
        <v>13908</v>
      </c>
      <c r="C8" s="12" t="s">
        <v>103</v>
      </c>
      <c r="D8" s="12" t="s">
        <v>120</v>
      </c>
      <c r="E8" s="12" t="s">
        <v>121</v>
      </c>
      <c r="F8" s="12" t="s">
        <v>111</v>
      </c>
      <c r="G8" s="12" t="s">
        <v>72</v>
      </c>
      <c r="H8" s="12" t="s">
        <v>72</v>
      </c>
      <c r="I8" s="12" t="s">
        <v>107</v>
      </c>
      <c r="J8" s="12" t="s">
        <v>328</v>
      </c>
      <c r="K8" s="12" t="s">
        <v>328</v>
      </c>
      <c r="L8" s="12" t="s">
        <v>76</v>
      </c>
      <c r="M8" s="22">
        <v>4.1150000000000002</v>
      </c>
      <c r="N8" s="23">
        <v>47269</v>
      </c>
      <c r="O8" s="15">
        <v>5.0000000000000001E-3</v>
      </c>
      <c r="P8" s="24">
        <v>1.9699999999999999E-2</v>
      </c>
      <c r="Q8" s="14">
        <v>0</v>
      </c>
      <c r="R8" s="14">
        <v>31336051</v>
      </c>
      <c r="S8" s="14">
        <v>1</v>
      </c>
      <c r="T8" s="14">
        <v>109.42</v>
      </c>
      <c r="U8" s="14">
        <v>34287.906999999999</v>
      </c>
      <c r="V8" s="11"/>
      <c r="W8" s="12" t="s">
        <v>19</v>
      </c>
      <c r="X8" s="15">
        <v>1.1399956669999999E-3</v>
      </c>
      <c r="Y8" s="15">
        <v>5.2048700205999998E-2</v>
      </c>
      <c r="Z8" s="15">
        <f t="shared" si="0"/>
        <v>1.2018066736338687E-2</v>
      </c>
    </row>
    <row r="9" spans="1:26">
      <c r="A9" s="21">
        <v>13908</v>
      </c>
      <c r="B9" s="21">
        <v>13908</v>
      </c>
      <c r="C9" s="12" t="s">
        <v>103</v>
      </c>
      <c r="D9" s="12" t="s">
        <v>122</v>
      </c>
      <c r="E9" s="12" t="s">
        <v>123</v>
      </c>
      <c r="F9" s="12" t="s">
        <v>106</v>
      </c>
      <c r="G9" s="12" t="s">
        <v>72</v>
      </c>
      <c r="H9" s="12" t="s">
        <v>72</v>
      </c>
      <c r="I9" s="12" t="s">
        <v>107</v>
      </c>
      <c r="J9" s="12" t="s">
        <v>328</v>
      </c>
      <c r="K9" s="12" t="s">
        <v>328</v>
      </c>
      <c r="L9" s="12" t="s">
        <v>76</v>
      </c>
      <c r="M9" s="22">
        <v>10.807</v>
      </c>
      <c r="N9" s="23">
        <v>50191</v>
      </c>
      <c r="O9" s="15">
        <v>1.4999999999999999E-2</v>
      </c>
      <c r="P9" s="24">
        <v>4.6100000000000002E-2</v>
      </c>
      <c r="Q9" s="14">
        <v>0</v>
      </c>
      <c r="R9" s="14">
        <v>14317147</v>
      </c>
      <c r="S9" s="14">
        <v>1</v>
      </c>
      <c r="T9" s="14">
        <v>72.72</v>
      </c>
      <c r="U9" s="14">
        <v>10411.4293</v>
      </c>
      <c r="V9" s="11"/>
      <c r="W9" s="12" t="s">
        <v>19</v>
      </c>
      <c r="X9" s="15">
        <v>4.3829087300000001E-4</v>
      </c>
      <c r="Y9" s="15">
        <v>1.5804445641E-2</v>
      </c>
      <c r="Z9" s="15">
        <f t="shared" si="0"/>
        <v>3.6492531360421613E-3</v>
      </c>
    </row>
    <row r="10" spans="1:26">
      <c r="A10" s="21">
        <v>13908</v>
      </c>
      <c r="B10" s="21">
        <v>13908</v>
      </c>
      <c r="C10" s="12" t="s">
        <v>103</v>
      </c>
      <c r="D10" s="12" t="s">
        <v>124</v>
      </c>
      <c r="E10" s="12" t="s">
        <v>125</v>
      </c>
      <c r="F10" s="12" t="s">
        <v>126</v>
      </c>
      <c r="G10" s="12" t="s">
        <v>72</v>
      </c>
      <c r="H10" s="12" t="s">
        <v>72</v>
      </c>
      <c r="I10" s="12" t="s">
        <v>107</v>
      </c>
      <c r="J10" s="12" t="s">
        <v>328</v>
      </c>
      <c r="K10" s="12" t="s">
        <v>328</v>
      </c>
      <c r="L10" s="12" t="s">
        <v>76</v>
      </c>
      <c r="M10" s="22">
        <v>5.0469999999999997</v>
      </c>
      <c r="N10" s="23">
        <v>47816</v>
      </c>
      <c r="O10" s="15">
        <v>4.265E-2</v>
      </c>
      <c r="P10" s="24">
        <v>4.7E-2</v>
      </c>
      <c r="Q10" s="14">
        <v>0</v>
      </c>
      <c r="R10" s="14">
        <v>2423470</v>
      </c>
      <c r="S10" s="14">
        <v>1</v>
      </c>
      <c r="T10" s="14">
        <v>98.2</v>
      </c>
      <c r="U10" s="14">
        <v>2379.8475400000002</v>
      </c>
      <c r="V10" s="11"/>
      <c r="W10" s="12" t="s">
        <v>19</v>
      </c>
      <c r="X10" s="15">
        <v>7.25626036485114E-5</v>
      </c>
      <c r="Y10" s="15">
        <v>3.6125847850000002E-3</v>
      </c>
      <c r="Z10" s="15">
        <f t="shared" si="0"/>
        <v>8.3414734407764976E-4</v>
      </c>
    </row>
    <row r="11" spans="1:26">
      <c r="A11" s="21">
        <v>13908</v>
      </c>
      <c r="B11" s="21">
        <v>13908</v>
      </c>
      <c r="C11" s="12" t="s">
        <v>103</v>
      </c>
      <c r="D11" s="12" t="s">
        <v>127</v>
      </c>
      <c r="E11" s="12" t="s">
        <v>128</v>
      </c>
      <c r="F11" s="12" t="s">
        <v>111</v>
      </c>
      <c r="G11" s="12" t="s">
        <v>72</v>
      </c>
      <c r="H11" s="12" t="s">
        <v>72</v>
      </c>
      <c r="I11" s="12" t="s">
        <v>107</v>
      </c>
      <c r="J11" s="12" t="s">
        <v>328</v>
      </c>
      <c r="K11" s="12" t="s">
        <v>328</v>
      </c>
      <c r="L11" s="12" t="s">
        <v>76</v>
      </c>
      <c r="M11" s="22">
        <v>1.33</v>
      </c>
      <c r="N11" s="23">
        <v>46234</v>
      </c>
      <c r="O11" s="15">
        <v>1E-3</v>
      </c>
      <c r="P11" s="24">
        <v>1.9599999999999999E-2</v>
      </c>
      <c r="Q11" s="14">
        <v>0</v>
      </c>
      <c r="R11" s="14">
        <v>34900146</v>
      </c>
      <c r="S11" s="14">
        <v>1</v>
      </c>
      <c r="T11" s="14">
        <v>112.95</v>
      </c>
      <c r="U11" s="14">
        <v>39419.714910000002</v>
      </c>
      <c r="V11" s="11"/>
      <c r="W11" s="12" t="s">
        <v>19</v>
      </c>
      <c r="X11" s="15">
        <v>1.7273396380000001E-3</v>
      </c>
      <c r="Y11" s="15">
        <v>5.9838733333999999E-2</v>
      </c>
      <c r="Z11" s="15">
        <f t="shared" si="0"/>
        <v>1.3816788657173656E-2</v>
      </c>
    </row>
    <row r="12" spans="1:26">
      <c r="A12" s="21">
        <v>13908</v>
      </c>
      <c r="B12" s="21">
        <v>13908</v>
      </c>
      <c r="C12" s="12" t="s">
        <v>103</v>
      </c>
      <c r="D12" s="12" t="s">
        <v>129</v>
      </c>
      <c r="E12" s="12" t="s">
        <v>130</v>
      </c>
      <c r="F12" s="12" t="s">
        <v>111</v>
      </c>
      <c r="G12" s="12" t="s">
        <v>72</v>
      </c>
      <c r="H12" s="12" t="s">
        <v>72</v>
      </c>
      <c r="I12" s="12" t="s">
        <v>107</v>
      </c>
      <c r="J12" s="12" t="s">
        <v>328</v>
      </c>
      <c r="K12" s="12" t="s">
        <v>328</v>
      </c>
      <c r="L12" s="12" t="s">
        <v>76</v>
      </c>
      <c r="M12" s="22">
        <v>6.6459999999999999</v>
      </c>
      <c r="N12" s="23">
        <v>48182</v>
      </c>
      <c r="O12" s="15">
        <v>1E-3</v>
      </c>
      <c r="P12" s="24">
        <v>2.0299999999999999E-2</v>
      </c>
      <c r="Q12" s="14">
        <v>0</v>
      </c>
      <c r="R12" s="14">
        <v>44147810</v>
      </c>
      <c r="S12" s="14">
        <v>1</v>
      </c>
      <c r="T12" s="14">
        <v>101.91</v>
      </c>
      <c r="U12" s="14">
        <v>44991.033170000002</v>
      </c>
      <c r="V12" s="11"/>
      <c r="W12" s="12" t="s">
        <v>19</v>
      </c>
      <c r="X12" s="15">
        <v>1.4378484180000001E-3</v>
      </c>
      <c r="Y12" s="15">
        <v>6.8295938782000007E-2</v>
      </c>
      <c r="Z12" s="15">
        <f t="shared" si="0"/>
        <v>1.5769560946776003E-2</v>
      </c>
    </row>
    <row r="13" spans="1:26">
      <c r="A13" s="21">
        <v>13908</v>
      </c>
      <c r="B13" s="21">
        <v>13908</v>
      </c>
      <c r="C13" s="12" t="s">
        <v>103</v>
      </c>
      <c r="D13" s="12" t="s">
        <v>131</v>
      </c>
      <c r="E13" s="12" t="s">
        <v>132</v>
      </c>
      <c r="F13" s="12" t="s">
        <v>106</v>
      </c>
      <c r="G13" s="12" t="s">
        <v>72</v>
      </c>
      <c r="H13" s="12" t="s">
        <v>72</v>
      </c>
      <c r="I13" s="12" t="s">
        <v>107</v>
      </c>
      <c r="J13" s="12" t="s">
        <v>328</v>
      </c>
      <c r="K13" s="12" t="s">
        <v>328</v>
      </c>
      <c r="L13" s="12" t="s">
        <v>76</v>
      </c>
      <c r="M13" s="22">
        <v>6.681</v>
      </c>
      <c r="N13" s="23">
        <v>48334</v>
      </c>
      <c r="O13" s="15">
        <v>1.2999999999999999E-2</v>
      </c>
      <c r="P13" s="24">
        <v>4.3799999999999999E-2</v>
      </c>
      <c r="Q13" s="14">
        <v>0</v>
      </c>
      <c r="R13" s="14">
        <v>38829000</v>
      </c>
      <c r="S13" s="14">
        <v>1</v>
      </c>
      <c r="T13" s="14">
        <v>82.78</v>
      </c>
      <c r="U13" s="14">
        <v>32142.646199999999</v>
      </c>
      <c r="V13" s="11"/>
      <c r="W13" s="12" t="s">
        <v>19</v>
      </c>
      <c r="X13" s="15">
        <v>1.1219192720000001E-3</v>
      </c>
      <c r="Y13" s="15">
        <v>4.8792215748000002E-2</v>
      </c>
      <c r="Z13" s="15">
        <f t="shared" si="0"/>
        <v>1.1266143107367944E-2</v>
      </c>
    </row>
    <row r="14" spans="1:26">
      <c r="A14" s="21">
        <v>13908</v>
      </c>
      <c r="B14" s="21">
        <v>13908</v>
      </c>
      <c r="C14" s="12" t="s">
        <v>103</v>
      </c>
      <c r="D14" s="12" t="s">
        <v>133</v>
      </c>
      <c r="E14" s="12" t="s">
        <v>134</v>
      </c>
      <c r="F14" s="12" t="s">
        <v>106</v>
      </c>
      <c r="G14" s="12" t="s">
        <v>72</v>
      </c>
      <c r="H14" s="12" t="s">
        <v>72</v>
      </c>
      <c r="I14" s="12" t="s">
        <v>107</v>
      </c>
      <c r="J14" s="12" t="s">
        <v>328</v>
      </c>
      <c r="K14" s="12" t="s">
        <v>328</v>
      </c>
      <c r="L14" s="12" t="s">
        <v>76</v>
      </c>
      <c r="M14" s="22">
        <v>17.431999999999999</v>
      </c>
      <c r="N14" s="23">
        <v>55852</v>
      </c>
      <c r="O14" s="15">
        <v>2.8000000000000001E-2</v>
      </c>
      <c r="P14" s="24">
        <v>4.9399999999999999E-2</v>
      </c>
      <c r="Q14" s="14">
        <v>0</v>
      </c>
      <c r="R14" s="14">
        <v>3329807</v>
      </c>
      <c r="S14" s="14">
        <v>1</v>
      </c>
      <c r="T14" s="14">
        <v>68.95</v>
      </c>
      <c r="U14" s="14">
        <v>2295.90193</v>
      </c>
      <c r="V14" s="11"/>
      <c r="W14" s="12" t="s">
        <v>19</v>
      </c>
      <c r="X14" s="15">
        <v>1.4378746599999999E-4</v>
      </c>
      <c r="Y14" s="15">
        <v>3.4851561879999998E-3</v>
      </c>
      <c r="Z14" s="15">
        <f t="shared" si="0"/>
        <v>8.0472402747793241E-4</v>
      </c>
    </row>
    <row r="15" spans="1:26">
      <c r="A15" s="21">
        <v>13908</v>
      </c>
      <c r="B15" s="21">
        <v>13908</v>
      </c>
      <c r="C15" s="12" t="s">
        <v>103</v>
      </c>
      <c r="D15" s="12" t="s">
        <v>135</v>
      </c>
      <c r="E15" s="12" t="s">
        <v>136</v>
      </c>
      <c r="F15" s="12" t="s">
        <v>106</v>
      </c>
      <c r="G15" s="12" t="s">
        <v>72</v>
      </c>
      <c r="H15" s="12" t="s">
        <v>72</v>
      </c>
      <c r="I15" s="12" t="s">
        <v>107</v>
      </c>
      <c r="J15" s="12" t="s">
        <v>328</v>
      </c>
      <c r="K15" s="12" t="s">
        <v>328</v>
      </c>
      <c r="L15" s="12" t="s">
        <v>76</v>
      </c>
      <c r="M15" s="22">
        <v>3.7010000000000001</v>
      </c>
      <c r="N15" s="23">
        <v>47177</v>
      </c>
      <c r="O15" s="15">
        <v>3.7499999999999999E-2</v>
      </c>
      <c r="P15" s="24">
        <v>4.2599999999999999E-2</v>
      </c>
      <c r="Q15" s="14">
        <v>0</v>
      </c>
      <c r="R15" s="14">
        <v>36529074</v>
      </c>
      <c r="S15" s="14">
        <v>1</v>
      </c>
      <c r="T15" s="14">
        <v>98.49</v>
      </c>
      <c r="U15" s="14">
        <v>35977.484980000001</v>
      </c>
      <c r="V15" s="11"/>
      <c r="W15" s="12" t="s">
        <v>19</v>
      </c>
      <c r="X15" s="15">
        <v>1.031807275E-3</v>
      </c>
      <c r="Y15" s="15">
        <v>5.4613462696000002E-2</v>
      </c>
      <c r="Z15" s="15">
        <f t="shared" si="0"/>
        <v>1.2610271472541696E-2</v>
      </c>
    </row>
    <row r="16" spans="1:26">
      <c r="A16" s="21">
        <v>13908</v>
      </c>
      <c r="B16" s="21">
        <v>13908</v>
      </c>
      <c r="C16" s="12" t="s">
        <v>103</v>
      </c>
      <c r="D16" s="12" t="s">
        <v>137</v>
      </c>
      <c r="E16" s="12" t="s">
        <v>138</v>
      </c>
      <c r="F16" s="12" t="s">
        <v>111</v>
      </c>
      <c r="G16" s="12" t="s">
        <v>72</v>
      </c>
      <c r="H16" s="12" t="s">
        <v>72</v>
      </c>
      <c r="I16" s="12" t="s">
        <v>107</v>
      </c>
      <c r="J16" s="12" t="s">
        <v>328</v>
      </c>
      <c r="K16" s="12" t="s">
        <v>328</v>
      </c>
      <c r="L16" s="12" t="s">
        <v>76</v>
      </c>
      <c r="M16" s="22">
        <v>3.52</v>
      </c>
      <c r="N16" s="23">
        <v>47057</v>
      </c>
      <c r="O16" s="15">
        <v>1.0999999999999999E-2</v>
      </c>
      <c r="P16" s="24">
        <v>1.9800000000000002E-2</v>
      </c>
      <c r="Q16" s="14">
        <v>0</v>
      </c>
      <c r="R16" s="14">
        <v>74520976</v>
      </c>
      <c r="S16" s="14">
        <v>1</v>
      </c>
      <c r="T16" s="14">
        <v>101.93</v>
      </c>
      <c r="U16" s="14">
        <v>75959.230840000004</v>
      </c>
      <c r="V16" s="11"/>
      <c r="W16" s="12" t="s">
        <v>19</v>
      </c>
      <c r="X16" s="15">
        <v>2.516215431E-3</v>
      </c>
      <c r="Y16" s="15">
        <v>0.115305353397</v>
      </c>
      <c r="Z16" s="15">
        <f t="shared" si="0"/>
        <v>2.6624054523831851E-2</v>
      </c>
    </row>
    <row r="17" spans="1:26">
      <c r="A17" s="21">
        <v>13908</v>
      </c>
      <c r="B17" s="21">
        <v>13908</v>
      </c>
      <c r="C17" s="12" t="s">
        <v>103</v>
      </c>
      <c r="D17" s="12" t="s">
        <v>139</v>
      </c>
      <c r="E17" s="12" t="s">
        <v>140</v>
      </c>
      <c r="F17" s="12" t="s">
        <v>106</v>
      </c>
      <c r="G17" s="12" t="s">
        <v>72</v>
      </c>
      <c r="H17" s="12" t="s">
        <v>72</v>
      </c>
      <c r="I17" s="12" t="s">
        <v>107</v>
      </c>
      <c r="J17" s="12" t="s">
        <v>328</v>
      </c>
      <c r="K17" s="12" t="s">
        <v>328</v>
      </c>
      <c r="L17" s="12" t="s">
        <v>76</v>
      </c>
      <c r="M17" s="22">
        <v>8.3989999999999991</v>
      </c>
      <c r="N17" s="23">
        <v>49398</v>
      </c>
      <c r="O17" s="15">
        <v>0.04</v>
      </c>
      <c r="P17" s="24">
        <v>4.48E-2</v>
      </c>
      <c r="Q17" s="14">
        <v>0</v>
      </c>
      <c r="R17" s="14">
        <v>23386046</v>
      </c>
      <c r="S17" s="14">
        <v>1</v>
      </c>
      <c r="T17" s="14">
        <v>96.17</v>
      </c>
      <c r="U17" s="14">
        <v>22490.36044</v>
      </c>
      <c r="V17" s="11"/>
      <c r="W17" s="12" t="s">
        <v>19</v>
      </c>
      <c r="X17" s="15">
        <v>7.9051520100000005E-4</v>
      </c>
      <c r="Y17" s="15">
        <v>3.4140142413999999E-2</v>
      </c>
      <c r="Z17" s="15">
        <f t="shared" si="0"/>
        <v>7.8829732212068685E-3</v>
      </c>
    </row>
    <row r="18" spans="1:26">
      <c r="A18" s="21">
        <v>13908</v>
      </c>
      <c r="B18" s="21">
        <v>13908</v>
      </c>
      <c r="C18" s="12" t="s">
        <v>103</v>
      </c>
      <c r="D18" s="12" t="s">
        <v>141</v>
      </c>
      <c r="E18" s="12" t="s">
        <v>142</v>
      </c>
      <c r="F18" s="12" t="s">
        <v>106</v>
      </c>
      <c r="G18" s="12" t="s">
        <v>72</v>
      </c>
      <c r="H18" s="12" t="s">
        <v>72</v>
      </c>
      <c r="I18" s="12" t="s">
        <v>107</v>
      </c>
      <c r="J18" s="12" t="s">
        <v>328</v>
      </c>
      <c r="K18" s="12" t="s">
        <v>328</v>
      </c>
      <c r="L18" s="12" t="s">
        <v>76</v>
      </c>
      <c r="M18" s="22">
        <v>2.391</v>
      </c>
      <c r="N18" s="23">
        <v>46660</v>
      </c>
      <c r="O18" s="15">
        <v>3.7499999999999999E-2</v>
      </c>
      <c r="P18" s="24">
        <v>4.2599999999999999E-2</v>
      </c>
      <c r="Q18" s="14">
        <v>0</v>
      </c>
      <c r="R18" s="14">
        <v>58305541</v>
      </c>
      <c r="S18" s="14">
        <v>1</v>
      </c>
      <c r="T18" s="14">
        <v>100.68</v>
      </c>
      <c r="U18" s="14">
        <v>58702.018680000001</v>
      </c>
      <c r="V18" s="11"/>
      <c r="W18" s="12" t="s">
        <v>19</v>
      </c>
      <c r="X18" s="15">
        <v>1.9639353010000001E-3</v>
      </c>
      <c r="Y18" s="15">
        <v>8.9109077780000004E-2</v>
      </c>
      <c r="Z18" s="15">
        <f t="shared" si="0"/>
        <v>2.0575323482242301E-2</v>
      </c>
    </row>
    <row r="19" spans="1:26">
      <c r="A19" s="21">
        <v>13908</v>
      </c>
      <c r="B19" s="21">
        <v>13908</v>
      </c>
      <c r="C19" s="12" t="s">
        <v>103</v>
      </c>
      <c r="D19" s="12" t="s">
        <v>143</v>
      </c>
      <c r="E19" s="12" t="s">
        <v>144</v>
      </c>
      <c r="F19" s="12" t="s">
        <v>111</v>
      </c>
      <c r="G19" s="12" t="s">
        <v>72</v>
      </c>
      <c r="H19" s="12" t="s">
        <v>72</v>
      </c>
      <c r="I19" s="12" t="s">
        <v>107</v>
      </c>
      <c r="J19" s="12" t="s">
        <v>328</v>
      </c>
      <c r="K19" s="12" t="s">
        <v>328</v>
      </c>
      <c r="L19" s="12" t="s">
        <v>76</v>
      </c>
      <c r="M19" s="22">
        <v>8.0280000000000005</v>
      </c>
      <c r="N19" s="23">
        <v>48883</v>
      </c>
      <c r="O19" s="15">
        <v>1.6E-2</v>
      </c>
      <c r="P19" s="24">
        <v>2.1000000000000001E-2</v>
      </c>
      <c r="Q19" s="14">
        <v>0</v>
      </c>
      <c r="R19" s="14">
        <v>34735170</v>
      </c>
      <c r="S19" s="14">
        <v>1</v>
      </c>
      <c r="T19" s="14">
        <v>100.49</v>
      </c>
      <c r="U19" s="14">
        <v>34905.372329999998</v>
      </c>
      <c r="V19" s="11"/>
      <c r="W19" s="12" t="s">
        <v>19</v>
      </c>
      <c r="X19" s="15">
        <v>1.7222676840000001E-3</v>
      </c>
      <c r="Y19" s="15">
        <v>5.2986006406999998E-2</v>
      </c>
      <c r="Z19" s="15">
        <f t="shared" si="0"/>
        <v>1.2234491131776862E-2</v>
      </c>
    </row>
    <row r="20" spans="1:26">
      <c r="A20" s="21">
        <v>13908</v>
      </c>
      <c r="B20" s="21">
        <v>13908</v>
      </c>
      <c r="C20" s="12" t="s">
        <v>145</v>
      </c>
      <c r="D20" s="12" t="s">
        <v>146</v>
      </c>
      <c r="E20" s="12" t="s">
        <v>147</v>
      </c>
      <c r="F20" s="12" t="s">
        <v>148</v>
      </c>
      <c r="G20" s="12" t="s">
        <v>72</v>
      </c>
      <c r="H20" s="12" t="s">
        <v>72</v>
      </c>
      <c r="I20" s="12" t="s">
        <v>107</v>
      </c>
      <c r="J20" s="12" t="s">
        <v>328</v>
      </c>
      <c r="K20" s="12" t="s">
        <v>328</v>
      </c>
      <c r="L20" s="12" t="s">
        <v>76</v>
      </c>
      <c r="M20" s="22">
        <v>0</v>
      </c>
      <c r="N20" s="23">
        <v>45749</v>
      </c>
      <c r="O20" s="15">
        <v>0</v>
      </c>
      <c r="P20" s="24">
        <v>0.1157</v>
      </c>
      <c r="Q20" s="14">
        <v>0</v>
      </c>
      <c r="R20" s="14">
        <v>790000</v>
      </c>
      <c r="S20" s="14">
        <v>1</v>
      </c>
      <c r="T20" s="14">
        <v>99.97</v>
      </c>
      <c r="U20" s="14">
        <v>789.76300000000003</v>
      </c>
      <c r="V20" s="11"/>
      <c r="W20" s="12" t="s">
        <v>19</v>
      </c>
      <c r="X20" s="15">
        <v>2.2571428571428601E-5</v>
      </c>
      <c r="Y20" s="15">
        <v>1.198852342E-3</v>
      </c>
      <c r="Z20" s="15">
        <f t="shared" si="0"/>
        <v>2.7681550932493636E-4</v>
      </c>
    </row>
    <row r="21" spans="1:26">
      <c r="A21" s="21">
        <v>13908</v>
      </c>
      <c r="B21" s="21">
        <v>13908</v>
      </c>
      <c r="C21" s="12" t="s">
        <v>145</v>
      </c>
      <c r="D21" s="12" t="s">
        <v>149</v>
      </c>
      <c r="E21" s="12" t="s">
        <v>150</v>
      </c>
      <c r="F21" s="12" t="s">
        <v>148</v>
      </c>
      <c r="G21" s="12" t="s">
        <v>72</v>
      </c>
      <c r="H21" s="12" t="s">
        <v>72</v>
      </c>
      <c r="I21" s="12" t="s">
        <v>107</v>
      </c>
      <c r="J21" s="12" t="s">
        <v>328</v>
      </c>
      <c r="K21" s="12" t="s">
        <v>328</v>
      </c>
      <c r="L21" s="12" t="s">
        <v>76</v>
      </c>
      <c r="M21" s="22">
        <v>0.51</v>
      </c>
      <c r="N21" s="23">
        <v>45933</v>
      </c>
      <c r="O21" s="15">
        <v>0</v>
      </c>
      <c r="P21" s="24">
        <v>4.2799999999999998E-2</v>
      </c>
      <c r="Q21" s="14">
        <v>0</v>
      </c>
      <c r="R21" s="14">
        <v>33483000</v>
      </c>
      <c r="S21" s="14">
        <v>1</v>
      </c>
      <c r="T21" s="14">
        <v>97.9</v>
      </c>
      <c r="U21" s="14">
        <v>32779.857000000004</v>
      </c>
      <c r="V21" s="11"/>
      <c r="W21" s="12" t="s">
        <v>19</v>
      </c>
      <c r="X21" s="15">
        <v>2.3916428569999999E-3</v>
      </c>
      <c r="Y21" s="15">
        <v>4.9759495374999997E-2</v>
      </c>
      <c r="Z21" s="15">
        <f t="shared" si="0"/>
        <v>1.1489488379493065E-2</v>
      </c>
    </row>
    <row r="22" spans="1:26">
      <c r="A22" s="21">
        <v>13908</v>
      </c>
      <c r="B22" s="21">
        <v>13908</v>
      </c>
      <c r="C22" s="12" t="s">
        <v>151</v>
      </c>
      <c r="D22" s="12" t="s">
        <v>152</v>
      </c>
      <c r="E22" s="12" t="s">
        <v>153</v>
      </c>
      <c r="F22" s="12" t="s">
        <v>154</v>
      </c>
      <c r="G22" s="12" t="s">
        <v>155</v>
      </c>
      <c r="H22" s="12" t="s">
        <v>72</v>
      </c>
      <c r="I22" s="12" t="s">
        <v>156</v>
      </c>
      <c r="J22" s="12" t="s">
        <v>157</v>
      </c>
      <c r="K22" s="12" t="s">
        <v>158</v>
      </c>
      <c r="L22" s="12" t="s">
        <v>78</v>
      </c>
      <c r="M22" s="22">
        <v>5.37</v>
      </c>
      <c r="N22" s="23">
        <v>48158</v>
      </c>
      <c r="O22" s="15">
        <v>6.5000000000000002E-2</v>
      </c>
      <c r="P22" s="24">
        <v>5.3949999999999998E-2</v>
      </c>
      <c r="Q22" s="14">
        <v>0</v>
      </c>
      <c r="R22" s="14">
        <v>100000</v>
      </c>
      <c r="S22" s="14">
        <v>3.718</v>
      </c>
      <c r="T22" s="14">
        <v>108.71120000000001</v>
      </c>
      <c r="U22" s="14">
        <v>404.18824000000001</v>
      </c>
      <c r="V22" s="11"/>
      <c r="W22" s="12" t="s">
        <v>19</v>
      </c>
      <c r="X22" s="15">
        <v>6.6666666666666697E-5</v>
      </c>
      <c r="Y22" s="15">
        <v>6.1355370899999996E-4</v>
      </c>
      <c r="Z22" s="15">
        <f t="shared" si="0"/>
        <v>1.4166980919434009E-4</v>
      </c>
    </row>
    <row r="23" spans="1:26">
      <c r="A23" s="21">
        <v>13908</v>
      </c>
      <c r="B23" s="21">
        <v>13908</v>
      </c>
      <c r="C23" s="12" t="s">
        <v>151</v>
      </c>
      <c r="D23" s="12" t="s">
        <v>159</v>
      </c>
      <c r="E23" s="12" t="s">
        <v>160</v>
      </c>
      <c r="F23" s="12" t="s">
        <v>154</v>
      </c>
      <c r="G23" s="12" t="s">
        <v>155</v>
      </c>
      <c r="H23" s="12" t="s">
        <v>72</v>
      </c>
      <c r="I23" s="12" t="s">
        <v>108</v>
      </c>
      <c r="J23" s="12" t="s">
        <v>157</v>
      </c>
      <c r="K23" s="12" t="s">
        <v>158</v>
      </c>
      <c r="L23" s="12" t="s">
        <v>78</v>
      </c>
      <c r="M23" s="22">
        <v>13.788</v>
      </c>
      <c r="N23" s="23">
        <v>56320</v>
      </c>
      <c r="O23" s="15">
        <v>5.7500000000000002E-2</v>
      </c>
      <c r="P23" s="24">
        <v>6.361E-2</v>
      </c>
      <c r="Q23" s="14">
        <v>0</v>
      </c>
      <c r="R23" s="14">
        <v>561000</v>
      </c>
      <c r="S23" s="14">
        <v>3.718</v>
      </c>
      <c r="T23" s="14">
        <v>92.275400000000005</v>
      </c>
      <c r="U23" s="14">
        <v>1924.6784500000001</v>
      </c>
      <c r="V23" s="11"/>
      <c r="W23" s="12" t="s">
        <v>19</v>
      </c>
      <c r="X23" s="15">
        <v>1.8699999999999999E-4</v>
      </c>
      <c r="Y23" s="15">
        <v>2.9216426539999999E-3</v>
      </c>
      <c r="Z23" s="15">
        <f t="shared" si="0"/>
        <v>6.746085160022425E-4</v>
      </c>
    </row>
    <row r="24" spans="1:26">
      <c r="A24" s="21">
        <v>13908</v>
      </c>
      <c r="B24" s="21">
        <v>13908</v>
      </c>
      <c r="C24" s="12" t="s">
        <v>151</v>
      </c>
      <c r="D24" s="12" t="s">
        <v>161</v>
      </c>
      <c r="E24" s="12" t="s">
        <v>162</v>
      </c>
      <c r="F24" s="12" t="s">
        <v>154</v>
      </c>
      <c r="G24" s="12" t="s">
        <v>155</v>
      </c>
      <c r="H24" s="12" t="s">
        <v>72</v>
      </c>
      <c r="I24" s="12" t="s">
        <v>108</v>
      </c>
      <c r="J24" s="12" t="s">
        <v>157</v>
      </c>
      <c r="K24" s="12" t="s">
        <v>158</v>
      </c>
      <c r="L24" s="12" t="s">
        <v>78</v>
      </c>
      <c r="M24" s="22">
        <v>7.1529999999999996</v>
      </c>
      <c r="N24" s="23">
        <v>49015</v>
      </c>
      <c r="O24" s="15">
        <v>5.5E-2</v>
      </c>
      <c r="P24" s="24">
        <v>5.6169999999999998E-2</v>
      </c>
      <c r="Q24" s="14">
        <v>0</v>
      </c>
      <c r="R24" s="14">
        <v>862000</v>
      </c>
      <c r="S24" s="14">
        <v>3.718</v>
      </c>
      <c r="T24" s="14">
        <v>99.485600000000005</v>
      </c>
      <c r="U24" s="14">
        <v>3188.4299099999998</v>
      </c>
      <c r="V24" s="11"/>
      <c r="W24" s="12" t="s">
        <v>19</v>
      </c>
      <c r="X24" s="15">
        <v>2.8733333299999999E-4</v>
      </c>
      <c r="Y24" s="15">
        <v>4.8400047430000002E-3</v>
      </c>
      <c r="Z24" s="15">
        <f t="shared" si="0"/>
        <v>1.1175591278440632E-3</v>
      </c>
    </row>
    <row r="25" spans="1:26">
      <c r="A25" s="21">
        <v>13908</v>
      </c>
      <c r="B25" s="21">
        <v>13908</v>
      </c>
      <c r="C25" s="12" t="s">
        <v>151</v>
      </c>
      <c r="D25" s="12" t="s">
        <v>163</v>
      </c>
      <c r="E25" s="12" t="s">
        <v>164</v>
      </c>
      <c r="F25" s="12" t="s">
        <v>154</v>
      </c>
      <c r="G25" s="12" t="s">
        <v>155</v>
      </c>
      <c r="H25" s="12" t="s">
        <v>72</v>
      </c>
      <c r="I25" s="12" t="s">
        <v>108</v>
      </c>
      <c r="J25" s="12" t="s">
        <v>157</v>
      </c>
      <c r="K25" s="12" t="s">
        <v>158</v>
      </c>
      <c r="L25" s="12" t="s">
        <v>78</v>
      </c>
      <c r="M25" s="22">
        <v>3.5979999999999999</v>
      </c>
      <c r="N25" s="23">
        <v>47189</v>
      </c>
      <c r="O25" s="15">
        <v>5.3749999999999999E-2</v>
      </c>
      <c r="P25" s="24">
        <v>5.1290000000000002E-2</v>
      </c>
      <c r="Q25" s="14">
        <v>0</v>
      </c>
      <c r="R25" s="14">
        <v>200000</v>
      </c>
      <c r="S25" s="14">
        <v>3.718</v>
      </c>
      <c r="T25" s="14">
        <v>101.1626</v>
      </c>
      <c r="U25" s="14">
        <v>752.24509</v>
      </c>
      <c r="V25" s="11"/>
      <c r="W25" s="12" t="s">
        <v>19</v>
      </c>
      <c r="X25" s="15">
        <v>1E-4</v>
      </c>
      <c r="Y25" s="15">
        <v>1.141900529E-3</v>
      </c>
      <c r="Z25" s="15">
        <f t="shared" si="0"/>
        <v>2.6366531190437207E-4</v>
      </c>
    </row>
    <row r="26" spans="1:26">
      <c r="A26" s="21">
        <v>13908</v>
      </c>
      <c r="B26" s="21">
        <v>13908</v>
      </c>
      <c r="C26" s="12" t="s">
        <v>151</v>
      </c>
      <c r="D26" s="12" t="s">
        <v>165</v>
      </c>
      <c r="E26" s="12" t="s">
        <v>166</v>
      </c>
      <c r="F26" s="12" t="s">
        <v>154</v>
      </c>
      <c r="G26" s="12" t="s">
        <v>155</v>
      </c>
      <c r="H26" s="12" t="s">
        <v>72</v>
      </c>
      <c r="I26" s="12" t="s">
        <v>156</v>
      </c>
      <c r="J26" s="12" t="s">
        <v>167</v>
      </c>
      <c r="K26" s="12" t="s">
        <v>158</v>
      </c>
      <c r="L26" s="12" t="s">
        <v>78</v>
      </c>
      <c r="M26" s="22">
        <v>7.6550000000000002</v>
      </c>
      <c r="N26" s="23">
        <v>49359</v>
      </c>
      <c r="O26" s="15">
        <v>5.6250000000000001E-2</v>
      </c>
      <c r="P26" s="24">
        <v>5.7029999999999997E-2</v>
      </c>
      <c r="Q26" s="14">
        <v>0</v>
      </c>
      <c r="R26" s="14">
        <v>4844000</v>
      </c>
      <c r="S26" s="14">
        <v>3.718</v>
      </c>
      <c r="T26" s="14">
        <v>100.0819</v>
      </c>
      <c r="U26" s="14">
        <v>18024.742180000001</v>
      </c>
      <c r="V26" s="11"/>
      <c r="W26" s="12" t="s">
        <v>19</v>
      </c>
      <c r="X26" s="15">
        <v>1.9376E-3</v>
      </c>
      <c r="Y26" s="15">
        <v>2.7361378517999999E-2</v>
      </c>
      <c r="Z26" s="15">
        <f t="shared" si="0"/>
        <v>6.3177537907034946E-3</v>
      </c>
    </row>
    <row r="27" spans="1:26">
      <c r="A27" s="63" t="s">
        <v>168</v>
      </c>
      <c r="B27" s="62"/>
      <c r="C27" s="62"/>
      <c r="D27" s="62"/>
      <c r="E27" s="65" t="s">
        <v>87</v>
      </c>
      <c r="F27" s="62"/>
      <c r="G27" s="62"/>
      <c r="H27" s="66" t="s">
        <v>88</v>
      </c>
      <c r="I27" s="62"/>
      <c r="J27" s="62"/>
      <c r="K27" s="67">
        <v>4</v>
      </c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12.75" customHeight="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</sheetData>
  <autoFilter ref="A1:Z28" xr:uid="{00000000-0001-0000-0300-000000000000}"/>
  <mergeCells count="5">
    <mergeCell ref="A27:D28"/>
    <mergeCell ref="E27:G28"/>
    <mergeCell ref="H27:J28"/>
    <mergeCell ref="K27:R28"/>
    <mergeCell ref="S27:Z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"/>
  <sheetViews>
    <sheetView rightToLeft="1" workbookViewId="0">
      <selection activeCell="AM30" sqref="AM30"/>
    </sheetView>
  </sheetViews>
  <sheetFormatPr defaultRowHeight="12.75" customHeight="1"/>
  <cols>
    <col min="1" max="1" width="39" bestFit="1" customWidth="1"/>
    <col min="2" max="2" width="13.7109375" bestFit="1" customWidth="1"/>
    <col min="3" max="3" width="11.28515625" bestFit="1" customWidth="1"/>
    <col min="4" max="4" width="13.7109375" bestFit="1" customWidth="1"/>
    <col min="5" max="5" width="23.85546875" bestFit="1" customWidth="1"/>
    <col min="6" max="6" width="13.7109375" bestFit="1" customWidth="1"/>
    <col min="7" max="7" width="15" bestFit="1" customWidth="1"/>
    <col min="8" max="8" width="18.85546875" bestFit="1" customWidth="1"/>
    <col min="9" max="10" width="13.7109375" bestFit="1" customWidth="1"/>
    <col min="11" max="11" width="26.42578125" bestFit="1" customWidth="1"/>
    <col min="12" max="12" width="12.42578125" bestFit="1" customWidth="1"/>
    <col min="13" max="13" width="11.28515625" bestFit="1" customWidth="1"/>
    <col min="14" max="14" width="20.140625" bestFit="1" customWidth="1"/>
    <col min="15" max="15" width="6.140625" bestFit="1" customWidth="1"/>
    <col min="16" max="16" width="10" bestFit="1" customWidth="1"/>
    <col min="17" max="17" width="25.140625" bestFit="1" customWidth="1"/>
    <col min="18" max="18" width="15" bestFit="1" customWidth="1"/>
    <col min="19" max="19" width="7.42578125" bestFit="1" customWidth="1"/>
    <col min="20" max="21" width="11.28515625" bestFit="1" customWidth="1"/>
    <col min="22" max="22" width="13.7109375" bestFit="1" customWidth="1"/>
    <col min="23" max="23" width="15" bestFit="1" customWidth="1"/>
    <col min="24" max="24" width="13.7109375" bestFit="1" customWidth="1"/>
    <col min="25" max="25" width="22.5703125" bestFit="1" customWidth="1"/>
    <col min="26" max="26" width="18.85546875" bestFit="1" customWidth="1"/>
    <col min="27" max="27" width="12.42578125" bestFit="1" customWidth="1"/>
    <col min="28" max="28" width="16.28515625" bestFit="1" customWidth="1"/>
    <col min="29" max="29" width="30.140625" bestFit="1" customWidth="1"/>
    <col min="30" max="30" width="22.5703125" bestFit="1" customWidth="1"/>
    <col min="31" max="31" width="27.7109375" bestFit="1" customWidth="1"/>
    <col min="32" max="32" width="32.7109375" bestFit="1" customWidth="1"/>
    <col min="33" max="33" width="27.7109375" bestFit="1" customWidth="1"/>
    <col min="34" max="34" width="23.85546875" bestFit="1" customWidth="1"/>
    <col min="35" max="35" width="27.7109375" bestFit="1" customWidth="1"/>
    <col min="36" max="36" width="26.42578125" bestFit="1" customWidth="1"/>
  </cols>
  <sheetData>
    <row r="1" spans="1:36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90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93</v>
      </c>
      <c r="M1" s="20" t="s">
        <v>172</v>
      </c>
      <c r="N1" s="20" t="s">
        <v>59</v>
      </c>
      <c r="O1" s="20" t="s">
        <v>94</v>
      </c>
      <c r="P1" s="20" t="s">
        <v>61</v>
      </c>
      <c r="Q1" s="20" t="s">
        <v>173</v>
      </c>
      <c r="R1" s="20" t="s">
        <v>62</v>
      </c>
      <c r="S1" s="20" t="s">
        <v>95</v>
      </c>
      <c r="T1" s="20" t="s">
        <v>174</v>
      </c>
      <c r="U1" s="20" t="s">
        <v>96</v>
      </c>
      <c r="V1" s="20" t="s">
        <v>65</v>
      </c>
      <c r="W1" s="20" t="s">
        <v>97</v>
      </c>
      <c r="X1" s="20" t="s">
        <v>175</v>
      </c>
      <c r="Y1" s="20" t="s">
        <v>176</v>
      </c>
      <c r="Z1" s="20" t="s">
        <v>99</v>
      </c>
      <c r="AA1" s="20" t="s">
        <v>64</v>
      </c>
      <c r="AB1" s="20" t="s">
        <v>100</v>
      </c>
      <c r="AC1" s="20" t="s">
        <v>98</v>
      </c>
      <c r="AD1" s="20" t="s">
        <v>66</v>
      </c>
      <c r="AE1" s="20" t="s">
        <v>101</v>
      </c>
      <c r="AF1" s="20" t="s">
        <v>177</v>
      </c>
      <c r="AG1" s="20" t="s">
        <v>21</v>
      </c>
      <c r="AH1" s="20" t="s">
        <v>102</v>
      </c>
      <c r="AI1" s="20" t="s">
        <v>67</v>
      </c>
      <c r="AJ1" s="20" t="s">
        <v>22</v>
      </c>
    </row>
    <row r="2" spans="1:36">
      <c r="A2" s="21">
        <v>13908</v>
      </c>
      <c r="B2" s="21">
        <v>13908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>
      <c r="A3" s="63" t="s">
        <v>178</v>
      </c>
      <c r="B3" s="62"/>
      <c r="C3" s="62"/>
      <c r="D3" s="62"/>
      <c r="E3" s="62"/>
      <c r="F3" s="65" t="s">
        <v>87</v>
      </c>
      <c r="G3" s="62"/>
      <c r="H3" s="62"/>
      <c r="I3" s="62"/>
      <c r="J3" s="62"/>
      <c r="K3" s="66" t="s">
        <v>88</v>
      </c>
      <c r="L3" s="62"/>
      <c r="M3" s="62"/>
      <c r="N3" s="62"/>
      <c r="O3" s="67">
        <v>5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</row>
    <row r="4" spans="1:36" ht="12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</row>
  </sheetData>
  <mergeCells count="5">
    <mergeCell ref="A3:E4"/>
    <mergeCell ref="F3:J4"/>
    <mergeCell ref="K3:N4"/>
    <mergeCell ref="O3:Y4"/>
    <mergeCell ref="Z3:AJ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27"/>
  <sheetViews>
    <sheetView rightToLeft="1" topLeftCell="H1" workbookViewId="0">
      <selection activeCell="Z30" sqref="Z30"/>
    </sheetView>
  </sheetViews>
  <sheetFormatPr defaultRowHeight="12.75" customHeight="1"/>
  <cols>
    <col min="1" max="1" width="10" customWidth="1"/>
    <col min="2" max="2" width="10.85546875" bestFit="1" customWidth="1"/>
    <col min="3" max="3" width="37.7109375" bestFit="1" customWidth="1"/>
    <col min="4" max="4" width="12.85546875" bestFit="1" customWidth="1"/>
    <col min="5" max="5" width="10.5703125" customWidth="1"/>
    <col min="6" max="6" width="20.140625" bestFit="1" customWidth="1"/>
    <col min="7" max="7" width="12.42578125" bestFit="1" customWidth="1"/>
    <col min="8" max="8" width="9.7109375" customWidth="1"/>
    <col min="9" max="9" width="34.85546875" bestFit="1" customWidth="1"/>
    <col min="10" max="10" width="10.5703125" bestFit="1" customWidth="1"/>
    <col min="11" max="11" width="10.42578125" customWidth="1"/>
    <col min="12" max="12" width="14" bestFit="1" customWidth="1"/>
    <col min="13" max="13" width="9.5703125" bestFit="1" customWidth="1"/>
    <col min="14" max="14" width="21.5703125" customWidth="1"/>
    <col min="15" max="15" width="16.140625" bestFit="1" customWidth="1"/>
    <col min="16" max="16" width="5.5703125" bestFit="1" customWidth="1"/>
    <col min="17" max="17" width="11.7109375" bestFit="1" customWidth="1"/>
    <col min="18" max="18" width="20.5703125" bestFit="1" customWidth="1"/>
    <col min="19" max="19" width="11.5703125" bestFit="1" customWidth="1"/>
    <col min="20" max="20" width="5.85546875" bestFit="1" customWidth="1"/>
    <col min="21" max="21" width="9.140625" bestFit="1" customWidth="1"/>
    <col min="22" max="22" width="10.7109375" bestFit="1" customWidth="1"/>
    <col min="23" max="23" width="11.85546875" bestFit="1" customWidth="1"/>
    <col min="24" max="24" width="11.42578125" bestFit="1" customWidth="1"/>
    <col min="25" max="25" width="18.42578125" bestFit="1" customWidth="1"/>
    <col min="26" max="26" width="15.42578125" bestFit="1" customWidth="1"/>
    <col min="27" max="27" width="10" bestFit="1" customWidth="1"/>
    <col min="28" max="28" width="12.7109375" bestFit="1" customWidth="1"/>
    <col min="29" max="29" width="13.140625" customWidth="1"/>
    <col min="30" max="30" width="12.85546875" customWidth="1"/>
    <col min="31" max="31" width="9.85546875" customWidth="1"/>
    <col min="32" max="32" width="10.5703125" customWidth="1"/>
    <col min="33" max="33" width="13.42578125" customWidth="1"/>
    <col min="34" max="34" width="10.42578125" customWidth="1"/>
    <col min="35" max="35" width="11.5703125" customWidth="1"/>
    <col min="36" max="36" width="10.7109375" customWidth="1"/>
  </cols>
  <sheetData>
    <row r="1" spans="1:36" s="40" customFormat="1" ht="53.25" thickBot="1">
      <c r="A1" s="39" t="s">
        <v>52</v>
      </c>
      <c r="B1" s="39" t="s">
        <v>53</v>
      </c>
      <c r="C1" s="39" t="s">
        <v>89</v>
      </c>
      <c r="D1" s="39" t="s">
        <v>169</v>
      </c>
      <c r="E1" s="39" t="s">
        <v>170</v>
      </c>
      <c r="F1" s="39" t="s">
        <v>90</v>
      </c>
      <c r="G1" s="39" t="s">
        <v>91</v>
      </c>
      <c r="H1" s="39" t="s">
        <v>171</v>
      </c>
      <c r="I1" s="39" t="s">
        <v>57</v>
      </c>
      <c r="J1" s="39" t="s">
        <v>58</v>
      </c>
      <c r="K1" s="39" t="s">
        <v>92</v>
      </c>
      <c r="L1" s="39" t="s">
        <v>179</v>
      </c>
      <c r="M1" s="39" t="s">
        <v>93</v>
      </c>
      <c r="N1" s="39" t="s">
        <v>172</v>
      </c>
      <c r="O1" s="39" t="s">
        <v>59</v>
      </c>
      <c r="P1" s="39" t="s">
        <v>94</v>
      </c>
      <c r="Q1" s="39" t="s">
        <v>61</v>
      </c>
      <c r="R1" s="39" t="s">
        <v>173</v>
      </c>
      <c r="S1" s="39" t="s">
        <v>62</v>
      </c>
      <c r="T1" s="39" t="s">
        <v>95</v>
      </c>
      <c r="U1" s="39" t="s">
        <v>96</v>
      </c>
      <c r="V1" s="39" t="s">
        <v>65</v>
      </c>
      <c r="W1" s="39" t="s">
        <v>97</v>
      </c>
      <c r="X1" s="39" t="s">
        <v>175</v>
      </c>
      <c r="Y1" s="39" t="s">
        <v>176</v>
      </c>
      <c r="Z1" s="39" t="s">
        <v>99</v>
      </c>
      <c r="AA1" s="39" t="s">
        <v>64</v>
      </c>
      <c r="AB1" s="39" t="s">
        <v>100</v>
      </c>
      <c r="AC1" s="39" t="s">
        <v>98</v>
      </c>
      <c r="AD1" s="39" t="s">
        <v>66</v>
      </c>
      <c r="AE1" s="39" t="s">
        <v>101</v>
      </c>
      <c r="AF1" s="39" t="s">
        <v>177</v>
      </c>
      <c r="AG1" s="39" t="s">
        <v>21</v>
      </c>
      <c r="AH1" s="39" t="s">
        <v>102</v>
      </c>
      <c r="AI1" s="39" t="s">
        <v>67</v>
      </c>
      <c r="AJ1" s="39" t="s">
        <v>22</v>
      </c>
    </row>
    <row r="2" spans="1:36" ht="13.5" thickBot="1">
      <c r="A2" s="21">
        <v>13908</v>
      </c>
      <c r="B2" s="21">
        <v>13908</v>
      </c>
      <c r="C2" s="12" t="s">
        <v>180</v>
      </c>
      <c r="D2" s="12" t="s">
        <v>181</v>
      </c>
      <c r="E2" s="12" t="s">
        <v>182</v>
      </c>
      <c r="F2" s="12" t="s">
        <v>183</v>
      </c>
      <c r="G2" s="12" t="s">
        <v>184</v>
      </c>
      <c r="H2" s="12" t="s">
        <v>185</v>
      </c>
      <c r="I2" s="12" t="s">
        <v>186</v>
      </c>
      <c r="J2" s="12" t="s">
        <v>72</v>
      </c>
      <c r="K2" s="12" t="s">
        <v>72</v>
      </c>
      <c r="L2" s="12" t="s">
        <v>187</v>
      </c>
      <c r="M2" s="12" t="s">
        <v>107</v>
      </c>
      <c r="N2" s="12" t="s">
        <v>188</v>
      </c>
      <c r="O2" s="12" t="s">
        <v>73</v>
      </c>
      <c r="P2" s="12" t="s">
        <v>189</v>
      </c>
      <c r="Q2" s="12" t="s">
        <v>75</v>
      </c>
      <c r="R2" s="12" t="s">
        <v>190</v>
      </c>
      <c r="S2" s="12" t="s">
        <v>76</v>
      </c>
      <c r="T2" s="22">
        <v>5.1280000000000001</v>
      </c>
      <c r="U2" s="23">
        <v>50009</v>
      </c>
      <c r="V2" s="15">
        <v>5.1499999999999997E-2</v>
      </c>
      <c r="W2" s="24">
        <v>4.5199999999999997E-2</v>
      </c>
      <c r="X2" s="12" t="s">
        <v>191</v>
      </c>
      <c r="Y2" s="12"/>
      <c r="Z2" s="14">
        <v>1410989.13</v>
      </c>
      <c r="AA2" s="14">
        <v>1</v>
      </c>
      <c r="AB2" s="14">
        <v>146.6</v>
      </c>
      <c r="AC2" s="14">
        <v>0</v>
      </c>
      <c r="AD2" s="14">
        <v>2068.5100600000001</v>
      </c>
      <c r="AE2" s="11"/>
      <c r="AF2" s="11"/>
      <c r="AG2" s="12" t="s">
        <v>19</v>
      </c>
      <c r="AH2" s="15">
        <v>5.5085526799999996E-4</v>
      </c>
      <c r="AI2" s="15">
        <v>6.2700026329999999E-3</v>
      </c>
      <c r="AJ2" s="15">
        <f t="shared" ref="AJ2:AJ65" si="0">+AD2/sum</f>
        <v>7.2502214690059507E-4</v>
      </c>
    </row>
    <row r="3" spans="1:36" ht="13.5" thickBot="1">
      <c r="A3" s="21">
        <v>13908</v>
      </c>
      <c r="B3" s="21">
        <v>13908</v>
      </c>
      <c r="C3" s="12" t="s">
        <v>192</v>
      </c>
      <c r="D3" s="12" t="s">
        <v>193</v>
      </c>
      <c r="E3" s="12" t="s">
        <v>182</v>
      </c>
      <c r="F3" s="12" t="s">
        <v>194</v>
      </c>
      <c r="G3" s="12" t="s">
        <v>195</v>
      </c>
      <c r="H3" s="12" t="s">
        <v>185</v>
      </c>
      <c r="I3" s="12" t="s">
        <v>186</v>
      </c>
      <c r="J3" s="12" t="s">
        <v>72</v>
      </c>
      <c r="K3" s="12" t="s">
        <v>72</v>
      </c>
      <c r="L3" s="12" t="s">
        <v>187</v>
      </c>
      <c r="M3" s="12" t="s">
        <v>107</v>
      </c>
      <c r="N3" s="12" t="s">
        <v>196</v>
      </c>
      <c r="O3" s="12" t="s">
        <v>73</v>
      </c>
      <c r="P3" s="12" t="s">
        <v>197</v>
      </c>
      <c r="Q3" s="12" t="s">
        <v>75</v>
      </c>
      <c r="R3" s="12" t="s">
        <v>190</v>
      </c>
      <c r="S3" s="12" t="s">
        <v>76</v>
      </c>
      <c r="T3" s="22">
        <v>0</v>
      </c>
      <c r="U3" s="23">
        <v>45748</v>
      </c>
      <c r="V3" s="15">
        <v>4.3400000000000001E-2</v>
      </c>
      <c r="W3" s="24">
        <v>0</v>
      </c>
      <c r="X3" s="12" t="s">
        <v>191</v>
      </c>
      <c r="Y3" s="12"/>
      <c r="Z3" s="14">
        <v>193333.33</v>
      </c>
      <c r="AA3" s="14">
        <v>1</v>
      </c>
      <c r="AB3" s="14">
        <v>117.97</v>
      </c>
      <c r="AC3" s="14">
        <v>0.16345000000000001</v>
      </c>
      <c r="AD3" s="14">
        <v>228.23877999999999</v>
      </c>
      <c r="AE3" s="11"/>
      <c r="AF3" s="11"/>
      <c r="AG3" s="12" t="s">
        <v>19</v>
      </c>
      <c r="AH3" s="15">
        <v>4.4446512699999999E-4</v>
      </c>
      <c r="AI3" s="15">
        <v>6.9183021099999996E-4</v>
      </c>
      <c r="AJ3" s="15">
        <f t="shared" si="0"/>
        <v>7.9998726369052609E-5</v>
      </c>
    </row>
    <row r="4" spans="1:36" ht="13.5" thickBot="1">
      <c r="A4" s="21">
        <v>13908</v>
      </c>
      <c r="B4" s="21">
        <v>13908</v>
      </c>
      <c r="C4" s="12" t="s">
        <v>192</v>
      </c>
      <c r="D4" s="12" t="s">
        <v>193</v>
      </c>
      <c r="E4" s="12" t="s">
        <v>182</v>
      </c>
      <c r="F4" s="12" t="s">
        <v>198</v>
      </c>
      <c r="G4" s="12" t="s">
        <v>199</v>
      </c>
      <c r="H4" s="12" t="s">
        <v>185</v>
      </c>
      <c r="I4" s="12" t="s">
        <v>200</v>
      </c>
      <c r="J4" s="12" t="s">
        <v>72</v>
      </c>
      <c r="K4" s="12" t="s">
        <v>72</v>
      </c>
      <c r="L4" s="12" t="s">
        <v>187</v>
      </c>
      <c r="M4" s="12" t="s">
        <v>107</v>
      </c>
      <c r="N4" s="12" t="s">
        <v>196</v>
      </c>
      <c r="O4" s="12" t="s">
        <v>73</v>
      </c>
      <c r="P4" s="12" t="s">
        <v>197</v>
      </c>
      <c r="Q4" s="12" t="s">
        <v>75</v>
      </c>
      <c r="R4" s="12" t="s">
        <v>190</v>
      </c>
      <c r="S4" s="12" t="s">
        <v>76</v>
      </c>
      <c r="T4" s="22">
        <v>0</v>
      </c>
      <c r="U4" s="23">
        <v>45748</v>
      </c>
      <c r="V4" s="15">
        <v>6.2300000000000001E-2</v>
      </c>
      <c r="W4" s="24">
        <v>0</v>
      </c>
      <c r="X4" s="12" t="s">
        <v>191</v>
      </c>
      <c r="Y4" s="12"/>
      <c r="Z4" s="14">
        <v>19500</v>
      </c>
      <c r="AA4" s="14">
        <v>1</v>
      </c>
      <c r="AB4" s="14">
        <v>103</v>
      </c>
      <c r="AC4" s="14">
        <v>2.2429999999999999E-2</v>
      </c>
      <c r="AD4" s="14">
        <v>20.107430000000001</v>
      </c>
      <c r="AE4" s="11"/>
      <c r="AF4" s="11"/>
      <c r="AG4" s="12" t="s">
        <v>19</v>
      </c>
      <c r="AH4" s="15">
        <v>1.2262539400000001E-4</v>
      </c>
      <c r="AI4" s="15">
        <v>6.0949009379795398E-5</v>
      </c>
      <c r="AJ4" s="15">
        <f t="shared" si="0"/>
        <v>7.0477453067129062E-6</v>
      </c>
    </row>
    <row r="5" spans="1:36" ht="13.5" thickBot="1">
      <c r="A5" s="21">
        <v>13908</v>
      </c>
      <c r="B5" s="21">
        <v>13908</v>
      </c>
      <c r="C5" s="12" t="s">
        <v>201</v>
      </c>
      <c r="D5" s="12" t="s">
        <v>202</v>
      </c>
      <c r="E5" s="12" t="s">
        <v>182</v>
      </c>
      <c r="F5" s="12" t="s">
        <v>203</v>
      </c>
      <c r="G5" s="12" t="s">
        <v>204</v>
      </c>
      <c r="H5" s="12" t="s">
        <v>185</v>
      </c>
      <c r="I5" s="12" t="s">
        <v>186</v>
      </c>
      <c r="J5" s="12" t="s">
        <v>72</v>
      </c>
      <c r="K5" s="12" t="s">
        <v>72</v>
      </c>
      <c r="L5" s="12" t="s">
        <v>187</v>
      </c>
      <c r="M5" s="12" t="s">
        <v>107</v>
      </c>
      <c r="N5" s="12" t="s">
        <v>205</v>
      </c>
      <c r="O5" s="12" t="s">
        <v>73</v>
      </c>
      <c r="P5" s="12" t="s">
        <v>206</v>
      </c>
      <c r="Q5" s="12" t="s">
        <v>75</v>
      </c>
      <c r="R5" s="12" t="s">
        <v>190</v>
      </c>
      <c r="S5" s="12" t="s">
        <v>76</v>
      </c>
      <c r="T5" s="22">
        <v>1.6819999999999999</v>
      </c>
      <c r="U5" s="23">
        <v>46936</v>
      </c>
      <c r="V5" s="15">
        <v>3.2000000000000001E-2</v>
      </c>
      <c r="W5" s="24">
        <v>2.75E-2</v>
      </c>
      <c r="X5" s="12" t="s">
        <v>191</v>
      </c>
      <c r="Y5" s="12"/>
      <c r="Z5" s="14">
        <v>88120</v>
      </c>
      <c r="AA5" s="14">
        <v>1</v>
      </c>
      <c r="AB5" s="14">
        <v>118.93</v>
      </c>
      <c r="AC5" s="14">
        <v>0</v>
      </c>
      <c r="AD5" s="14">
        <v>104.80112</v>
      </c>
      <c r="AE5" s="11"/>
      <c r="AF5" s="11"/>
      <c r="AG5" s="12" t="s">
        <v>19</v>
      </c>
      <c r="AH5" s="15">
        <v>1.5959888000000001E-4</v>
      </c>
      <c r="AI5" s="15">
        <v>3.1766985800000001E-4</v>
      </c>
      <c r="AJ5" s="15">
        <f t="shared" si="0"/>
        <v>3.6733267335420588E-5</v>
      </c>
    </row>
    <row r="6" spans="1:36" ht="13.5" thickBot="1">
      <c r="A6" s="21">
        <v>13908</v>
      </c>
      <c r="B6" s="21">
        <v>13908</v>
      </c>
      <c r="C6" s="12" t="s">
        <v>207</v>
      </c>
      <c r="D6" s="12" t="s">
        <v>208</v>
      </c>
      <c r="E6" s="12" t="s">
        <v>182</v>
      </c>
      <c r="F6" s="12" t="s">
        <v>209</v>
      </c>
      <c r="G6" s="12" t="s">
        <v>210</v>
      </c>
      <c r="H6" s="12" t="s">
        <v>185</v>
      </c>
      <c r="I6" s="12" t="s">
        <v>186</v>
      </c>
      <c r="J6" s="12" t="s">
        <v>72</v>
      </c>
      <c r="K6" s="12" t="s">
        <v>72</v>
      </c>
      <c r="L6" s="12" t="s">
        <v>187</v>
      </c>
      <c r="M6" s="12" t="s">
        <v>107</v>
      </c>
      <c r="N6" s="12" t="s">
        <v>205</v>
      </c>
      <c r="O6" s="12" t="s">
        <v>73</v>
      </c>
      <c r="P6" s="12" t="s">
        <v>206</v>
      </c>
      <c r="Q6" s="12" t="s">
        <v>75</v>
      </c>
      <c r="R6" s="12" t="s">
        <v>190</v>
      </c>
      <c r="S6" s="12" t="s">
        <v>76</v>
      </c>
      <c r="T6" s="22">
        <v>2.2669999999999999</v>
      </c>
      <c r="U6" s="23">
        <v>47177</v>
      </c>
      <c r="V6" s="15">
        <v>2.3400000000000001E-2</v>
      </c>
      <c r="W6" s="24">
        <v>2.8000000000000001E-2</v>
      </c>
      <c r="X6" s="12" t="s">
        <v>191</v>
      </c>
      <c r="Y6" s="12"/>
      <c r="Z6" s="14">
        <v>2144034.4300000002</v>
      </c>
      <c r="AA6" s="14">
        <v>1</v>
      </c>
      <c r="AB6" s="14">
        <v>114.39</v>
      </c>
      <c r="AC6" s="14">
        <v>0</v>
      </c>
      <c r="AD6" s="14">
        <v>2452.5609800000002</v>
      </c>
      <c r="AE6" s="11"/>
      <c r="AF6" s="11"/>
      <c r="AG6" s="12" t="s">
        <v>19</v>
      </c>
      <c r="AH6" s="15">
        <v>1.315267907E-3</v>
      </c>
      <c r="AI6" s="15">
        <v>7.4341257020000004E-3</v>
      </c>
      <c r="AJ6" s="15">
        <f t="shared" si="0"/>
        <v>8.5963373420781309E-4</v>
      </c>
    </row>
    <row r="7" spans="1:36" ht="13.5" thickBot="1">
      <c r="A7" s="21">
        <v>13908</v>
      </c>
      <c r="B7" s="21">
        <v>13908</v>
      </c>
      <c r="C7" s="12" t="s">
        <v>211</v>
      </c>
      <c r="D7" s="12" t="s">
        <v>212</v>
      </c>
      <c r="E7" s="12" t="s">
        <v>182</v>
      </c>
      <c r="F7" s="12" t="s">
        <v>213</v>
      </c>
      <c r="G7" s="12" t="s">
        <v>214</v>
      </c>
      <c r="H7" s="12" t="s">
        <v>185</v>
      </c>
      <c r="I7" s="12" t="s">
        <v>186</v>
      </c>
      <c r="J7" s="12" t="s">
        <v>72</v>
      </c>
      <c r="K7" s="12" t="s">
        <v>72</v>
      </c>
      <c r="L7" s="12" t="s">
        <v>187</v>
      </c>
      <c r="M7" s="12" t="s">
        <v>107</v>
      </c>
      <c r="N7" s="12" t="s">
        <v>205</v>
      </c>
      <c r="O7" s="12" t="s">
        <v>73</v>
      </c>
      <c r="P7" s="12" t="s">
        <v>215</v>
      </c>
      <c r="Q7" s="12" t="s">
        <v>75</v>
      </c>
      <c r="R7" s="12" t="s">
        <v>190</v>
      </c>
      <c r="S7" s="12" t="s">
        <v>76</v>
      </c>
      <c r="T7" s="22">
        <v>0</v>
      </c>
      <c r="U7" s="23">
        <v>45748</v>
      </c>
      <c r="V7" s="15">
        <v>6.4999999999999997E-3</v>
      </c>
      <c r="W7" s="24">
        <v>0</v>
      </c>
      <c r="X7" s="12" t="s">
        <v>191</v>
      </c>
      <c r="Y7" s="12"/>
      <c r="Z7" s="14">
        <v>336500</v>
      </c>
      <c r="AA7" s="14">
        <v>1</v>
      </c>
      <c r="AB7" s="14">
        <v>115.85</v>
      </c>
      <c r="AC7" s="14">
        <v>0.24462999999999999</v>
      </c>
      <c r="AD7" s="14">
        <v>390.07988</v>
      </c>
      <c r="AE7" s="11"/>
      <c r="AF7" s="11"/>
      <c r="AG7" s="12" t="s">
        <v>19</v>
      </c>
      <c r="AH7" s="15">
        <v>6.1642607800000001E-4</v>
      </c>
      <c r="AI7" s="15">
        <v>1.182397863E-3</v>
      </c>
      <c r="AJ7" s="15">
        <f t="shared" si="0"/>
        <v>1.3672476509992245E-4</v>
      </c>
    </row>
    <row r="8" spans="1:36" ht="13.5" thickBot="1">
      <c r="A8" s="21">
        <v>13908</v>
      </c>
      <c r="B8" s="21">
        <v>13908</v>
      </c>
      <c r="C8" s="12" t="s">
        <v>192</v>
      </c>
      <c r="D8" s="12" t="s">
        <v>193</v>
      </c>
      <c r="E8" s="12" t="s">
        <v>182</v>
      </c>
      <c r="F8" s="12" t="s">
        <v>216</v>
      </c>
      <c r="G8" s="12" t="s">
        <v>217</v>
      </c>
      <c r="H8" s="12" t="s">
        <v>185</v>
      </c>
      <c r="I8" s="12" t="s">
        <v>186</v>
      </c>
      <c r="J8" s="12" t="s">
        <v>72</v>
      </c>
      <c r="K8" s="12" t="s">
        <v>72</v>
      </c>
      <c r="L8" s="12" t="s">
        <v>187</v>
      </c>
      <c r="M8" s="12" t="s">
        <v>107</v>
      </c>
      <c r="N8" s="12" t="s">
        <v>196</v>
      </c>
      <c r="O8" s="12" t="s">
        <v>73</v>
      </c>
      <c r="P8" s="12" t="s">
        <v>197</v>
      </c>
      <c r="Q8" s="12" t="s">
        <v>75</v>
      </c>
      <c r="R8" s="12" t="s">
        <v>190</v>
      </c>
      <c r="S8" s="12" t="s">
        <v>76</v>
      </c>
      <c r="T8" s="22">
        <v>2.3479999999999999</v>
      </c>
      <c r="U8" s="23">
        <v>47239</v>
      </c>
      <c r="V8" s="15">
        <v>3.9E-2</v>
      </c>
      <c r="W8" s="24">
        <v>3.8399999999999997E-2</v>
      </c>
      <c r="X8" s="12" t="s">
        <v>191</v>
      </c>
      <c r="Y8" s="12"/>
      <c r="Z8" s="14">
        <v>1615964.25</v>
      </c>
      <c r="AA8" s="14">
        <v>1</v>
      </c>
      <c r="AB8" s="14">
        <v>118.27</v>
      </c>
      <c r="AC8" s="14">
        <v>0</v>
      </c>
      <c r="AD8" s="14">
        <v>1911.20092</v>
      </c>
      <c r="AE8" s="11"/>
      <c r="AF8" s="11"/>
      <c r="AG8" s="12" t="s">
        <v>19</v>
      </c>
      <c r="AH8" s="15">
        <v>1.1329611409999999E-3</v>
      </c>
      <c r="AI8" s="15">
        <v>5.7931721150000001E-3</v>
      </c>
      <c r="AJ8" s="15">
        <f t="shared" si="0"/>
        <v>6.6988458068064337E-4</v>
      </c>
    </row>
    <row r="9" spans="1:36" ht="13.5" thickBot="1">
      <c r="A9" s="21">
        <v>13908</v>
      </c>
      <c r="B9" s="21">
        <v>13908</v>
      </c>
      <c r="C9" s="12" t="s">
        <v>218</v>
      </c>
      <c r="D9" s="12" t="s">
        <v>219</v>
      </c>
      <c r="E9" s="12" t="s">
        <v>182</v>
      </c>
      <c r="F9" s="12" t="s">
        <v>220</v>
      </c>
      <c r="G9" s="12" t="s">
        <v>221</v>
      </c>
      <c r="H9" s="12" t="s">
        <v>185</v>
      </c>
      <c r="I9" s="12" t="s">
        <v>200</v>
      </c>
      <c r="J9" s="12" t="s">
        <v>72</v>
      </c>
      <c r="K9" s="12" t="s">
        <v>72</v>
      </c>
      <c r="L9" s="12" t="s">
        <v>187</v>
      </c>
      <c r="M9" s="12" t="s">
        <v>107</v>
      </c>
      <c r="N9" s="12" t="s">
        <v>222</v>
      </c>
      <c r="O9" s="12" t="s">
        <v>73</v>
      </c>
      <c r="P9" s="12" t="s">
        <v>189</v>
      </c>
      <c r="Q9" s="12" t="s">
        <v>75</v>
      </c>
      <c r="R9" s="12" t="s">
        <v>190</v>
      </c>
      <c r="S9" s="12" t="s">
        <v>76</v>
      </c>
      <c r="T9" s="22">
        <v>0.90900000000000003</v>
      </c>
      <c r="U9" s="23">
        <v>46266</v>
      </c>
      <c r="V9" s="15">
        <v>2.75E-2</v>
      </c>
      <c r="W9" s="24">
        <v>5.1900000000000002E-2</v>
      </c>
      <c r="X9" s="12" t="s">
        <v>191</v>
      </c>
      <c r="Y9" s="12"/>
      <c r="Z9" s="14">
        <v>1004385.92</v>
      </c>
      <c r="AA9" s="14">
        <v>1</v>
      </c>
      <c r="AB9" s="14">
        <v>98.12</v>
      </c>
      <c r="AC9" s="14">
        <v>0</v>
      </c>
      <c r="AD9" s="14">
        <v>985.50346000000002</v>
      </c>
      <c r="AE9" s="11"/>
      <c r="AF9" s="11"/>
      <c r="AG9" s="12" t="s">
        <v>19</v>
      </c>
      <c r="AH9" s="15">
        <v>7.4077448289999997E-3</v>
      </c>
      <c r="AI9" s="15">
        <v>2.9872270909999999E-3</v>
      </c>
      <c r="AJ9" s="15">
        <f t="shared" si="0"/>
        <v>3.4542342730842928E-4</v>
      </c>
    </row>
    <row r="10" spans="1:36" ht="13.5" thickBot="1">
      <c r="A10" s="21">
        <v>13908</v>
      </c>
      <c r="B10" s="21">
        <v>13908</v>
      </c>
      <c r="C10" s="12" t="s">
        <v>223</v>
      </c>
      <c r="D10" s="12" t="s">
        <v>224</v>
      </c>
      <c r="E10" s="12" t="s">
        <v>182</v>
      </c>
      <c r="F10" s="12" t="s">
        <v>225</v>
      </c>
      <c r="G10" s="12" t="s">
        <v>226</v>
      </c>
      <c r="H10" s="12" t="s">
        <v>185</v>
      </c>
      <c r="I10" s="12" t="s">
        <v>186</v>
      </c>
      <c r="J10" s="12" t="s">
        <v>72</v>
      </c>
      <c r="K10" s="12" t="s">
        <v>72</v>
      </c>
      <c r="L10" s="12" t="s">
        <v>187</v>
      </c>
      <c r="M10" s="12" t="s">
        <v>107</v>
      </c>
      <c r="N10" s="12" t="s">
        <v>205</v>
      </c>
      <c r="O10" s="12" t="s">
        <v>73</v>
      </c>
      <c r="P10" s="12" t="s">
        <v>206</v>
      </c>
      <c r="Q10" s="12" t="s">
        <v>75</v>
      </c>
      <c r="R10" s="12" t="s">
        <v>190</v>
      </c>
      <c r="S10" s="12" t="s">
        <v>76</v>
      </c>
      <c r="T10" s="22">
        <v>1.9059999999999999</v>
      </c>
      <c r="U10" s="23">
        <v>47016</v>
      </c>
      <c r="V10" s="15">
        <v>0.04</v>
      </c>
      <c r="W10" s="24">
        <v>2.81E-2</v>
      </c>
      <c r="X10" s="12" t="s">
        <v>191</v>
      </c>
      <c r="Y10" s="12"/>
      <c r="Z10" s="14">
        <v>2125382.5</v>
      </c>
      <c r="AA10" s="14">
        <v>1</v>
      </c>
      <c r="AB10" s="14">
        <v>119.04</v>
      </c>
      <c r="AC10" s="14">
        <v>0</v>
      </c>
      <c r="AD10" s="14">
        <v>2530.0553300000001</v>
      </c>
      <c r="AE10" s="11"/>
      <c r="AF10" s="11"/>
      <c r="AG10" s="12" t="s">
        <v>19</v>
      </c>
      <c r="AH10" s="15">
        <v>2.5235062699999998E-3</v>
      </c>
      <c r="AI10" s="15">
        <v>7.6690241380000003E-3</v>
      </c>
      <c r="AJ10" s="15">
        <f t="shared" si="0"/>
        <v>8.8679585495170059E-4</v>
      </c>
    </row>
    <row r="11" spans="1:36" ht="13.5" thickBot="1">
      <c r="A11" s="21">
        <v>13908</v>
      </c>
      <c r="B11" s="21">
        <v>13908</v>
      </c>
      <c r="C11" s="12" t="s">
        <v>223</v>
      </c>
      <c r="D11" s="12" t="s">
        <v>224</v>
      </c>
      <c r="E11" s="12" t="s">
        <v>182</v>
      </c>
      <c r="F11" s="12" t="s">
        <v>227</v>
      </c>
      <c r="G11" s="12" t="s">
        <v>228</v>
      </c>
      <c r="H11" s="12" t="s">
        <v>185</v>
      </c>
      <c r="I11" s="12" t="s">
        <v>186</v>
      </c>
      <c r="J11" s="12" t="s">
        <v>72</v>
      </c>
      <c r="K11" s="12" t="s">
        <v>72</v>
      </c>
      <c r="L11" s="12" t="s">
        <v>187</v>
      </c>
      <c r="M11" s="12" t="s">
        <v>107</v>
      </c>
      <c r="N11" s="12" t="s">
        <v>205</v>
      </c>
      <c r="O11" s="12" t="s">
        <v>73</v>
      </c>
      <c r="P11" s="12" t="s">
        <v>206</v>
      </c>
      <c r="Q11" s="12" t="s">
        <v>75</v>
      </c>
      <c r="R11" s="12" t="s">
        <v>190</v>
      </c>
      <c r="S11" s="12" t="s">
        <v>76</v>
      </c>
      <c r="T11" s="22">
        <v>3.2610000000000001</v>
      </c>
      <c r="U11" s="23">
        <v>48112</v>
      </c>
      <c r="V11" s="15">
        <v>3.5000000000000003E-2</v>
      </c>
      <c r="W11" s="24">
        <v>2.9399999999999999E-2</v>
      </c>
      <c r="X11" s="12" t="s">
        <v>191</v>
      </c>
      <c r="Y11" s="12"/>
      <c r="Z11" s="14">
        <v>231485.48</v>
      </c>
      <c r="AA11" s="14">
        <v>1</v>
      </c>
      <c r="AB11" s="14">
        <v>119.75</v>
      </c>
      <c r="AC11" s="14">
        <v>0</v>
      </c>
      <c r="AD11" s="14">
        <v>277.20386000000002</v>
      </c>
      <c r="AE11" s="11"/>
      <c r="AF11" s="11"/>
      <c r="AG11" s="12" t="s">
        <v>19</v>
      </c>
      <c r="AH11" s="15">
        <v>2.8950099800000001E-4</v>
      </c>
      <c r="AI11" s="15">
        <v>8.4025162099999999E-4</v>
      </c>
      <c r="AJ11" s="15">
        <f t="shared" si="0"/>
        <v>9.7161208733174829E-5</v>
      </c>
    </row>
    <row r="12" spans="1:36" ht="13.5" thickBot="1">
      <c r="A12" s="21">
        <v>13908</v>
      </c>
      <c r="B12" s="21">
        <v>13908</v>
      </c>
      <c r="C12" s="12" t="s">
        <v>211</v>
      </c>
      <c r="D12" s="12" t="s">
        <v>212</v>
      </c>
      <c r="E12" s="12" t="s">
        <v>182</v>
      </c>
      <c r="F12" s="12" t="s">
        <v>229</v>
      </c>
      <c r="G12" s="12" t="s">
        <v>230</v>
      </c>
      <c r="H12" s="12" t="s">
        <v>185</v>
      </c>
      <c r="I12" s="12" t="s">
        <v>186</v>
      </c>
      <c r="J12" s="12" t="s">
        <v>72</v>
      </c>
      <c r="K12" s="12" t="s">
        <v>72</v>
      </c>
      <c r="L12" s="12" t="s">
        <v>187</v>
      </c>
      <c r="M12" s="12" t="s">
        <v>107</v>
      </c>
      <c r="N12" s="12" t="s">
        <v>205</v>
      </c>
      <c r="O12" s="12" t="s">
        <v>73</v>
      </c>
      <c r="P12" s="12" t="s">
        <v>231</v>
      </c>
      <c r="Q12" s="12" t="s">
        <v>232</v>
      </c>
      <c r="R12" s="12" t="s">
        <v>190</v>
      </c>
      <c r="S12" s="12" t="s">
        <v>76</v>
      </c>
      <c r="T12" s="22">
        <v>2.6619999999999999</v>
      </c>
      <c r="U12" s="23">
        <v>47669</v>
      </c>
      <c r="V12" s="15">
        <v>1.34E-2</v>
      </c>
      <c r="W12" s="24">
        <v>2.81E-2</v>
      </c>
      <c r="X12" s="12" t="s">
        <v>191</v>
      </c>
      <c r="Y12" s="12"/>
      <c r="Z12" s="14">
        <v>3084289.08</v>
      </c>
      <c r="AA12" s="14">
        <v>1</v>
      </c>
      <c r="AB12" s="14">
        <v>113.01</v>
      </c>
      <c r="AC12" s="14">
        <v>0</v>
      </c>
      <c r="AD12" s="14">
        <v>3485.5550899999998</v>
      </c>
      <c r="AE12" s="11"/>
      <c r="AF12" s="11"/>
      <c r="AG12" s="12" t="s">
        <v>19</v>
      </c>
      <c r="AH12" s="15">
        <v>1.269371827E-3</v>
      </c>
      <c r="AI12" s="15">
        <v>1.0565304958E-2</v>
      </c>
      <c r="AJ12" s="15">
        <f t="shared" si="0"/>
        <v>1.2217028494858259E-3</v>
      </c>
    </row>
    <row r="13" spans="1:36" ht="13.5" thickBot="1">
      <c r="A13" s="21">
        <v>13908</v>
      </c>
      <c r="B13" s="21">
        <v>13908</v>
      </c>
      <c r="C13" s="12" t="s">
        <v>233</v>
      </c>
      <c r="D13" s="12" t="s">
        <v>234</v>
      </c>
      <c r="E13" s="12" t="s">
        <v>182</v>
      </c>
      <c r="F13" s="12" t="s">
        <v>235</v>
      </c>
      <c r="G13" s="12" t="s">
        <v>236</v>
      </c>
      <c r="H13" s="12" t="s">
        <v>185</v>
      </c>
      <c r="I13" s="12" t="s">
        <v>186</v>
      </c>
      <c r="J13" s="12" t="s">
        <v>72</v>
      </c>
      <c r="K13" s="12" t="s">
        <v>72</v>
      </c>
      <c r="L13" s="12" t="s">
        <v>187</v>
      </c>
      <c r="M13" s="12" t="s">
        <v>107</v>
      </c>
      <c r="N13" s="12" t="s">
        <v>205</v>
      </c>
      <c r="O13" s="12" t="s">
        <v>73</v>
      </c>
      <c r="P13" s="12" t="s">
        <v>206</v>
      </c>
      <c r="Q13" s="12" t="s">
        <v>75</v>
      </c>
      <c r="R13" s="12" t="s">
        <v>190</v>
      </c>
      <c r="S13" s="12" t="s">
        <v>76</v>
      </c>
      <c r="T13" s="22">
        <v>0.93700000000000006</v>
      </c>
      <c r="U13" s="23">
        <v>46124</v>
      </c>
      <c r="V13" s="15">
        <v>1.34E-2</v>
      </c>
      <c r="W13" s="24">
        <v>2.81E-2</v>
      </c>
      <c r="X13" s="12" t="s">
        <v>191</v>
      </c>
      <c r="Y13" s="12"/>
      <c r="Z13" s="14">
        <v>69428.58</v>
      </c>
      <c r="AA13" s="14">
        <v>1</v>
      </c>
      <c r="AB13" s="14">
        <v>115.87</v>
      </c>
      <c r="AC13" s="14">
        <v>0</v>
      </c>
      <c r="AD13" s="14">
        <v>80.446899999999999</v>
      </c>
      <c r="AE13" s="11"/>
      <c r="AF13" s="11"/>
      <c r="AG13" s="12" t="s">
        <v>19</v>
      </c>
      <c r="AH13" s="15">
        <v>1.4106659400000001E-4</v>
      </c>
      <c r="AI13" s="15">
        <v>2.43848112E-4</v>
      </c>
      <c r="AJ13" s="15">
        <f t="shared" si="0"/>
        <v>2.8197002894681342E-5</v>
      </c>
    </row>
    <row r="14" spans="1:36" ht="13.5" thickBot="1">
      <c r="A14" s="21">
        <v>13908</v>
      </c>
      <c r="B14" s="21">
        <v>13908</v>
      </c>
      <c r="C14" s="12" t="s">
        <v>237</v>
      </c>
      <c r="D14" s="12" t="s">
        <v>238</v>
      </c>
      <c r="E14" s="12" t="s">
        <v>182</v>
      </c>
      <c r="F14" s="12" t="s">
        <v>239</v>
      </c>
      <c r="G14" s="12" t="s">
        <v>240</v>
      </c>
      <c r="H14" s="12" t="s">
        <v>185</v>
      </c>
      <c r="I14" s="12" t="s">
        <v>186</v>
      </c>
      <c r="J14" s="12" t="s">
        <v>72</v>
      </c>
      <c r="K14" s="12" t="s">
        <v>72</v>
      </c>
      <c r="L14" s="12" t="s">
        <v>187</v>
      </c>
      <c r="M14" s="12" t="s">
        <v>107</v>
      </c>
      <c r="N14" s="12" t="s">
        <v>205</v>
      </c>
      <c r="O14" s="12" t="s">
        <v>73</v>
      </c>
      <c r="P14" s="12" t="s">
        <v>241</v>
      </c>
      <c r="Q14" s="12" t="s">
        <v>232</v>
      </c>
      <c r="R14" s="12" t="s">
        <v>190</v>
      </c>
      <c r="S14" s="12" t="s">
        <v>76</v>
      </c>
      <c r="T14" s="22">
        <v>2.4390000000000001</v>
      </c>
      <c r="U14" s="23">
        <v>47221</v>
      </c>
      <c r="V14" s="15">
        <v>1.9599999999999999E-2</v>
      </c>
      <c r="W14" s="24">
        <v>2.8799999999999999E-2</v>
      </c>
      <c r="X14" s="12" t="s">
        <v>191</v>
      </c>
      <c r="Y14" s="12"/>
      <c r="Z14" s="14">
        <v>3000000</v>
      </c>
      <c r="AA14" s="14">
        <v>1</v>
      </c>
      <c r="AB14" s="14">
        <v>114.79</v>
      </c>
      <c r="AC14" s="14">
        <v>0</v>
      </c>
      <c r="AD14" s="14">
        <v>3443.7</v>
      </c>
      <c r="AE14" s="11"/>
      <c r="AF14" s="11"/>
      <c r="AG14" s="12" t="s">
        <v>19</v>
      </c>
      <c r="AH14" s="15">
        <v>2.6198755650000002E-3</v>
      </c>
      <c r="AI14" s="15">
        <v>1.0438435124999999E-2</v>
      </c>
      <c r="AJ14" s="15">
        <f t="shared" si="0"/>
        <v>1.2070324508267458E-3</v>
      </c>
    </row>
    <row r="15" spans="1:36" ht="13.5" thickBot="1">
      <c r="A15" s="21">
        <v>13908</v>
      </c>
      <c r="B15" s="21">
        <v>13908</v>
      </c>
      <c r="C15" s="12" t="s">
        <v>242</v>
      </c>
      <c r="D15" s="12" t="s">
        <v>243</v>
      </c>
      <c r="E15" s="12" t="s">
        <v>182</v>
      </c>
      <c r="F15" s="12" t="s">
        <v>244</v>
      </c>
      <c r="G15" s="12" t="s">
        <v>245</v>
      </c>
      <c r="H15" s="12" t="s">
        <v>185</v>
      </c>
      <c r="I15" s="12" t="s">
        <v>200</v>
      </c>
      <c r="J15" s="12" t="s">
        <v>72</v>
      </c>
      <c r="K15" s="12" t="s">
        <v>72</v>
      </c>
      <c r="L15" s="12" t="s">
        <v>187</v>
      </c>
      <c r="M15" s="12" t="s">
        <v>107</v>
      </c>
      <c r="N15" s="12" t="s">
        <v>246</v>
      </c>
      <c r="O15" s="12" t="s">
        <v>73</v>
      </c>
      <c r="P15" s="12" t="s">
        <v>206</v>
      </c>
      <c r="Q15" s="12" t="s">
        <v>75</v>
      </c>
      <c r="R15" s="12" t="s">
        <v>190</v>
      </c>
      <c r="S15" s="12" t="s">
        <v>76</v>
      </c>
      <c r="T15" s="22">
        <v>0.33200000000000002</v>
      </c>
      <c r="U15" s="23">
        <v>46965</v>
      </c>
      <c r="V15" s="15">
        <v>3.61E-2</v>
      </c>
      <c r="W15" s="24">
        <v>5.0700000000000002E-2</v>
      </c>
      <c r="X15" s="12" t="s">
        <v>191</v>
      </c>
      <c r="Y15" s="12"/>
      <c r="Z15" s="14">
        <v>2002369</v>
      </c>
      <c r="AA15" s="14">
        <v>1</v>
      </c>
      <c r="AB15" s="14">
        <v>100.15</v>
      </c>
      <c r="AC15" s="14">
        <v>0</v>
      </c>
      <c r="AD15" s="14">
        <v>2005.37255</v>
      </c>
      <c r="AE15" s="11"/>
      <c r="AF15" s="11"/>
      <c r="AG15" s="12" t="s">
        <v>19</v>
      </c>
      <c r="AH15" s="15">
        <v>2.6089498369999999E-3</v>
      </c>
      <c r="AI15" s="15">
        <v>6.0786221979999997E-3</v>
      </c>
      <c r="AJ15" s="15">
        <f t="shared" si="0"/>
        <v>7.0289216361680196E-4</v>
      </c>
    </row>
    <row r="16" spans="1:36" ht="13.5" thickBot="1">
      <c r="A16" s="21">
        <v>13908</v>
      </c>
      <c r="B16" s="21">
        <v>13908</v>
      </c>
      <c r="C16" s="12" t="s">
        <v>247</v>
      </c>
      <c r="D16" s="12" t="s">
        <v>248</v>
      </c>
      <c r="E16" s="12" t="s">
        <v>182</v>
      </c>
      <c r="F16" s="12" t="s">
        <v>249</v>
      </c>
      <c r="G16" s="12" t="s">
        <v>250</v>
      </c>
      <c r="H16" s="12" t="s">
        <v>185</v>
      </c>
      <c r="I16" s="12" t="s">
        <v>200</v>
      </c>
      <c r="J16" s="12" t="s">
        <v>72</v>
      </c>
      <c r="K16" s="12" t="s">
        <v>72</v>
      </c>
      <c r="L16" s="12" t="s">
        <v>187</v>
      </c>
      <c r="M16" s="12" t="s">
        <v>107</v>
      </c>
      <c r="N16" s="12" t="s">
        <v>196</v>
      </c>
      <c r="O16" s="12" t="s">
        <v>73</v>
      </c>
      <c r="P16" s="12" t="s">
        <v>197</v>
      </c>
      <c r="Q16" s="12" t="s">
        <v>75</v>
      </c>
      <c r="R16" s="12" t="s">
        <v>190</v>
      </c>
      <c r="S16" s="12" t="s">
        <v>76</v>
      </c>
      <c r="T16" s="22">
        <v>1.919</v>
      </c>
      <c r="U16" s="23">
        <v>47133</v>
      </c>
      <c r="V16" s="15">
        <v>4.2999999999999997E-2</v>
      </c>
      <c r="W16" s="24">
        <v>5.5199999999999999E-2</v>
      </c>
      <c r="X16" s="12" t="s">
        <v>191</v>
      </c>
      <c r="Y16" s="12"/>
      <c r="Z16" s="14">
        <v>1536937.62</v>
      </c>
      <c r="AA16" s="14">
        <v>1</v>
      </c>
      <c r="AB16" s="14">
        <v>98.75</v>
      </c>
      <c r="AC16" s="14">
        <v>0</v>
      </c>
      <c r="AD16" s="14">
        <v>1517.7258999999999</v>
      </c>
      <c r="AE16" s="11"/>
      <c r="AF16" s="11"/>
      <c r="AG16" s="12" t="s">
        <v>19</v>
      </c>
      <c r="AH16" s="15">
        <v>1.9036321669999999E-3</v>
      </c>
      <c r="AI16" s="15">
        <v>4.6004830110000002E-3</v>
      </c>
      <c r="AJ16" s="15">
        <f t="shared" si="0"/>
        <v>5.319698036298831E-4</v>
      </c>
    </row>
    <row r="17" spans="1:36" ht="13.5" thickBot="1">
      <c r="A17" s="21">
        <v>13908</v>
      </c>
      <c r="B17" s="21">
        <v>13908</v>
      </c>
      <c r="C17" s="12" t="s">
        <v>251</v>
      </c>
      <c r="D17" s="12" t="s">
        <v>252</v>
      </c>
      <c r="E17" s="12" t="s">
        <v>182</v>
      </c>
      <c r="F17" s="12" t="s">
        <v>253</v>
      </c>
      <c r="G17" s="12" t="s">
        <v>254</v>
      </c>
      <c r="H17" s="12" t="s">
        <v>185</v>
      </c>
      <c r="I17" s="12" t="s">
        <v>186</v>
      </c>
      <c r="J17" s="12" t="s">
        <v>72</v>
      </c>
      <c r="K17" s="12" t="s">
        <v>72</v>
      </c>
      <c r="L17" s="12" t="s">
        <v>187</v>
      </c>
      <c r="M17" s="12" t="s">
        <v>107</v>
      </c>
      <c r="N17" s="12" t="s">
        <v>205</v>
      </c>
      <c r="O17" s="12" t="s">
        <v>73</v>
      </c>
      <c r="P17" s="12" t="s">
        <v>189</v>
      </c>
      <c r="Q17" s="12" t="s">
        <v>75</v>
      </c>
      <c r="R17" s="12" t="s">
        <v>190</v>
      </c>
      <c r="S17" s="12" t="s">
        <v>76</v>
      </c>
      <c r="T17" s="22">
        <v>1.1459999999999999</v>
      </c>
      <c r="U17" s="23">
        <v>46356</v>
      </c>
      <c r="V17" s="15">
        <v>2.1499999999999998E-2</v>
      </c>
      <c r="W17" s="24">
        <v>2.8199999999999999E-2</v>
      </c>
      <c r="X17" s="12" t="s">
        <v>191</v>
      </c>
      <c r="Y17" s="12"/>
      <c r="Z17" s="14">
        <v>392857.14</v>
      </c>
      <c r="AA17" s="14">
        <v>1</v>
      </c>
      <c r="AB17" s="14">
        <v>117.16</v>
      </c>
      <c r="AC17" s="14">
        <v>0</v>
      </c>
      <c r="AD17" s="14">
        <v>460.27143000000001</v>
      </c>
      <c r="AE17" s="11"/>
      <c r="AF17" s="11"/>
      <c r="AG17" s="12" t="s">
        <v>19</v>
      </c>
      <c r="AH17" s="15">
        <v>2.8042635999999999E-4</v>
      </c>
      <c r="AI17" s="15">
        <v>1.3951602810000001E-3</v>
      </c>
      <c r="AJ17" s="15">
        <f t="shared" si="0"/>
        <v>1.6132722136029011E-4</v>
      </c>
    </row>
    <row r="18" spans="1:36" ht="13.5" thickBot="1">
      <c r="A18" s="21">
        <v>13908</v>
      </c>
      <c r="B18" s="21">
        <v>13908</v>
      </c>
      <c r="C18" s="12" t="s">
        <v>233</v>
      </c>
      <c r="D18" s="12" t="s">
        <v>234</v>
      </c>
      <c r="E18" s="12" t="s">
        <v>182</v>
      </c>
      <c r="F18" s="12" t="s">
        <v>255</v>
      </c>
      <c r="G18" s="12" t="s">
        <v>256</v>
      </c>
      <c r="H18" s="12" t="s">
        <v>185</v>
      </c>
      <c r="I18" s="12" t="s">
        <v>186</v>
      </c>
      <c r="J18" s="12" t="s">
        <v>72</v>
      </c>
      <c r="K18" s="12" t="s">
        <v>72</v>
      </c>
      <c r="L18" s="12" t="s">
        <v>187</v>
      </c>
      <c r="M18" s="12" t="s">
        <v>107</v>
      </c>
      <c r="N18" s="12" t="s">
        <v>205</v>
      </c>
      <c r="O18" s="12" t="s">
        <v>73</v>
      </c>
      <c r="P18" s="12" t="s">
        <v>189</v>
      </c>
      <c r="Q18" s="12" t="s">
        <v>75</v>
      </c>
      <c r="R18" s="12" t="s">
        <v>190</v>
      </c>
      <c r="S18" s="12" t="s">
        <v>76</v>
      </c>
      <c r="T18" s="22">
        <v>1.2010000000000001</v>
      </c>
      <c r="U18" s="23">
        <v>46376</v>
      </c>
      <c r="V18" s="15">
        <v>1.95E-2</v>
      </c>
      <c r="W18" s="24">
        <v>2.9000000000000001E-2</v>
      </c>
      <c r="X18" s="12" t="s">
        <v>191</v>
      </c>
      <c r="Y18" s="12"/>
      <c r="Z18" s="14">
        <v>133352.10999999999</v>
      </c>
      <c r="AA18" s="14">
        <v>1</v>
      </c>
      <c r="AB18" s="14">
        <v>115.95</v>
      </c>
      <c r="AC18" s="14">
        <v>0</v>
      </c>
      <c r="AD18" s="14">
        <v>154.62177</v>
      </c>
      <c r="AE18" s="11"/>
      <c r="AF18" s="11"/>
      <c r="AG18" s="12" t="s">
        <v>19</v>
      </c>
      <c r="AH18" s="15">
        <v>3.9599539300000001E-4</v>
      </c>
      <c r="AI18" s="15">
        <v>4.68684645E-4</v>
      </c>
      <c r="AJ18" s="15">
        <f t="shared" si="0"/>
        <v>5.4195630860489999E-5</v>
      </c>
    </row>
    <row r="19" spans="1:36" ht="13.5" thickBot="1">
      <c r="A19" s="21">
        <v>13908</v>
      </c>
      <c r="B19" s="21">
        <v>13908</v>
      </c>
      <c r="C19" s="12" t="s">
        <v>257</v>
      </c>
      <c r="D19" s="12" t="s">
        <v>258</v>
      </c>
      <c r="E19" s="12" t="s">
        <v>182</v>
      </c>
      <c r="F19" s="12" t="s">
        <v>259</v>
      </c>
      <c r="G19" s="12" t="s">
        <v>260</v>
      </c>
      <c r="H19" s="12" t="s">
        <v>185</v>
      </c>
      <c r="I19" s="12" t="s">
        <v>261</v>
      </c>
      <c r="J19" s="12" t="s">
        <v>72</v>
      </c>
      <c r="K19" s="12" t="s">
        <v>72</v>
      </c>
      <c r="L19" s="12" t="s">
        <v>187</v>
      </c>
      <c r="M19" s="12" t="s">
        <v>107</v>
      </c>
      <c r="N19" s="12" t="s">
        <v>262</v>
      </c>
      <c r="O19" s="12" t="s">
        <v>73</v>
      </c>
      <c r="P19" s="12" t="s">
        <v>263</v>
      </c>
      <c r="Q19" s="12" t="s">
        <v>232</v>
      </c>
      <c r="R19" s="12" t="s">
        <v>190</v>
      </c>
      <c r="S19" s="12" t="s">
        <v>76</v>
      </c>
      <c r="T19" s="22">
        <v>2.673</v>
      </c>
      <c r="U19" s="23">
        <v>46995</v>
      </c>
      <c r="V19" s="15">
        <v>4.6899999999999997E-2</v>
      </c>
      <c r="W19" s="24">
        <v>6.6400000000000001E-2</v>
      </c>
      <c r="X19" s="12" t="s">
        <v>191</v>
      </c>
      <c r="Y19" s="12"/>
      <c r="Z19" s="14">
        <v>1476384.08</v>
      </c>
      <c r="AA19" s="14">
        <v>1</v>
      </c>
      <c r="AB19" s="14">
        <v>101</v>
      </c>
      <c r="AC19" s="14">
        <v>0</v>
      </c>
      <c r="AD19" s="14">
        <v>1491.1479200000001</v>
      </c>
      <c r="AE19" s="11"/>
      <c r="AF19" s="11"/>
      <c r="AG19" s="12" t="s">
        <v>19</v>
      </c>
      <c r="AH19" s="15">
        <v>1.1404509159999999E-3</v>
      </c>
      <c r="AI19" s="15">
        <v>4.5199206740000001E-3</v>
      </c>
      <c r="AJ19" s="15">
        <f t="shared" si="0"/>
        <v>5.2265410123495206E-4</v>
      </c>
    </row>
    <row r="20" spans="1:36" ht="13.5" thickBot="1">
      <c r="A20" s="21">
        <v>13908</v>
      </c>
      <c r="B20" s="21">
        <v>13908</v>
      </c>
      <c r="C20" s="12" t="s">
        <v>218</v>
      </c>
      <c r="D20" s="12" t="s">
        <v>219</v>
      </c>
      <c r="E20" s="12" t="s">
        <v>182</v>
      </c>
      <c r="F20" s="12" t="s">
        <v>264</v>
      </c>
      <c r="G20" s="12" t="s">
        <v>265</v>
      </c>
      <c r="H20" s="12" t="s">
        <v>185</v>
      </c>
      <c r="I20" s="12" t="s">
        <v>200</v>
      </c>
      <c r="J20" s="12" t="s">
        <v>72</v>
      </c>
      <c r="K20" s="12" t="s">
        <v>72</v>
      </c>
      <c r="L20" s="12" t="s">
        <v>187</v>
      </c>
      <c r="M20" s="12" t="s">
        <v>107</v>
      </c>
      <c r="N20" s="12" t="s">
        <v>222</v>
      </c>
      <c r="O20" s="12" t="s">
        <v>73</v>
      </c>
      <c r="P20" s="12" t="s">
        <v>189</v>
      </c>
      <c r="Q20" s="12" t="s">
        <v>75</v>
      </c>
      <c r="R20" s="12" t="s">
        <v>190</v>
      </c>
      <c r="S20" s="12" t="s">
        <v>76</v>
      </c>
      <c r="T20" s="22">
        <v>1.518</v>
      </c>
      <c r="U20" s="23">
        <v>46631</v>
      </c>
      <c r="V20" s="15">
        <v>2.3E-2</v>
      </c>
      <c r="W20" s="24">
        <v>5.16E-2</v>
      </c>
      <c r="X20" s="12" t="s">
        <v>191</v>
      </c>
      <c r="Y20" s="12"/>
      <c r="Z20" s="14">
        <v>1406046.97</v>
      </c>
      <c r="AA20" s="14">
        <v>1</v>
      </c>
      <c r="AB20" s="14">
        <v>96.07</v>
      </c>
      <c r="AC20" s="14">
        <v>0</v>
      </c>
      <c r="AD20" s="14">
        <v>1350.7893200000001</v>
      </c>
      <c r="AE20" s="11"/>
      <c r="AF20" s="11"/>
      <c r="AG20" s="12" t="s">
        <v>19</v>
      </c>
      <c r="AH20" s="15">
        <v>1.2994958240000001E-3</v>
      </c>
      <c r="AI20" s="15">
        <v>4.0944700999999998E-3</v>
      </c>
      <c r="AJ20" s="15">
        <f t="shared" si="0"/>
        <v>4.7345777607520794E-4</v>
      </c>
    </row>
    <row r="21" spans="1:36" ht="13.5" thickBot="1">
      <c r="A21" s="21">
        <v>13908</v>
      </c>
      <c r="B21" s="21">
        <v>13908</v>
      </c>
      <c r="C21" s="12" t="s">
        <v>266</v>
      </c>
      <c r="D21" s="12" t="s">
        <v>267</v>
      </c>
      <c r="E21" s="12" t="s">
        <v>182</v>
      </c>
      <c r="F21" s="12" t="s">
        <v>268</v>
      </c>
      <c r="G21" s="12" t="s">
        <v>269</v>
      </c>
      <c r="H21" s="12" t="s">
        <v>185</v>
      </c>
      <c r="I21" s="12" t="s">
        <v>186</v>
      </c>
      <c r="J21" s="12" t="s">
        <v>72</v>
      </c>
      <c r="K21" s="12" t="s">
        <v>72</v>
      </c>
      <c r="L21" s="12" t="s">
        <v>187</v>
      </c>
      <c r="M21" s="12" t="s">
        <v>107</v>
      </c>
      <c r="N21" s="12" t="s">
        <v>270</v>
      </c>
      <c r="O21" s="12" t="s">
        <v>73</v>
      </c>
      <c r="P21" s="12" t="s">
        <v>271</v>
      </c>
      <c r="Q21" s="12" t="s">
        <v>75</v>
      </c>
      <c r="R21" s="12" t="s">
        <v>190</v>
      </c>
      <c r="S21" s="12" t="s">
        <v>76</v>
      </c>
      <c r="T21" s="22">
        <v>1.2929999999999999</v>
      </c>
      <c r="U21" s="23">
        <v>46310</v>
      </c>
      <c r="V21" s="15">
        <v>2.5700000000000001E-2</v>
      </c>
      <c r="W21" s="24">
        <v>3.1399999999999997E-2</v>
      </c>
      <c r="X21" s="12" t="s">
        <v>191</v>
      </c>
      <c r="Y21" s="12"/>
      <c r="Z21" s="14">
        <v>115418.47</v>
      </c>
      <c r="AA21" s="14">
        <v>1</v>
      </c>
      <c r="AB21" s="14">
        <v>117.15</v>
      </c>
      <c r="AC21" s="14">
        <v>0</v>
      </c>
      <c r="AD21" s="14">
        <v>135.21274</v>
      </c>
      <c r="AE21" s="11"/>
      <c r="AF21" s="11"/>
      <c r="AG21" s="12" t="s">
        <v>19</v>
      </c>
      <c r="AH21" s="15">
        <v>1.09286868E-4</v>
      </c>
      <c r="AI21" s="15">
        <v>4.0985260400000002E-4</v>
      </c>
      <c r="AJ21" s="15">
        <f t="shared" si="0"/>
        <v>4.7392677917704668E-5</v>
      </c>
    </row>
    <row r="22" spans="1:36" ht="13.5" thickBot="1">
      <c r="A22" s="21">
        <v>13908</v>
      </c>
      <c r="B22" s="21">
        <v>13908</v>
      </c>
      <c r="C22" s="12" t="s">
        <v>257</v>
      </c>
      <c r="D22" s="12" t="s">
        <v>258</v>
      </c>
      <c r="E22" s="12" t="s">
        <v>182</v>
      </c>
      <c r="F22" s="12" t="s">
        <v>272</v>
      </c>
      <c r="G22" s="12" t="s">
        <v>273</v>
      </c>
      <c r="H22" s="12" t="s">
        <v>185</v>
      </c>
      <c r="I22" s="12" t="s">
        <v>261</v>
      </c>
      <c r="J22" s="12" t="s">
        <v>72</v>
      </c>
      <c r="K22" s="12" t="s">
        <v>72</v>
      </c>
      <c r="L22" s="12" t="s">
        <v>187</v>
      </c>
      <c r="M22" s="12" t="s">
        <v>107</v>
      </c>
      <c r="N22" s="12" t="s">
        <v>262</v>
      </c>
      <c r="O22" s="12" t="s">
        <v>73</v>
      </c>
      <c r="P22" s="12" t="s">
        <v>263</v>
      </c>
      <c r="Q22" s="12" t="s">
        <v>232</v>
      </c>
      <c r="R22" s="12" t="s">
        <v>190</v>
      </c>
      <c r="S22" s="12" t="s">
        <v>76</v>
      </c>
      <c r="T22" s="22">
        <v>2.8319999999999999</v>
      </c>
      <c r="U22" s="23">
        <v>46995</v>
      </c>
      <c r="V22" s="15">
        <v>4.6899999999999997E-2</v>
      </c>
      <c r="W22" s="24">
        <v>6.5600000000000006E-2</v>
      </c>
      <c r="X22" s="12" t="s">
        <v>191</v>
      </c>
      <c r="Y22" s="12"/>
      <c r="Z22" s="14">
        <v>2448919.66</v>
      </c>
      <c r="AA22" s="14">
        <v>1</v>
      </c>
      <c r="AB22" s="14">
        <v>102.77</v>
      </c>
      <c r="AC22" s="14">
        <v>0</v>
      </c>
      <c r="AD22" s="14">
        <v>2516.7547300000001</v>
      </c>
      <c r="AE22" s="11"/>
      <c r="AF22" s="11"/>
      <c r="AG22" s="12" t="s">
        <v>19</v>
      </c>
      <c r="AH22" s="15">
        <v>2.2198839639999998E-3</v>
      </c>
      <c r="AI22" s="15">
        <v>7.6287077779999997E-3</v>
      </c>
      <c r="AJ22" s="15">
        <f t="shared" si="0"/>
        <v>8.8213393439663884E-4</v>
      </c>
    </row>
    <row r="23" spans="1:36" ht="13.5" thickBot="1">
      <c r="A23" s="21">
        <v>13908</v>
      </c>
      <c r="B23" s="21">
        <v>13908</v>
      </c>
      <c r="C23" s="12" t="s">
        <v>274</v>
      </c>
      <c r="D23" s="12" t="s">
        <v>275</v>
      </c>
      <c r="E23" s="12" t="s">
        <v>182</v>
      </c>
      <c r="F23" s="12" t="s">
        <v>276</v>
      </c>
      <c r="G23" s="12" t="s">
        <v>277</v>
      </c>
      <c r="H23" s="12" t="s">
        <v>185</v>
      </c>
      <c r="I23" s="12" t="s">
        <v>186</v>
      </c>
      <c r="J23" s="12" t="s">
        <v>72</v>
      </c>
      <c r="K23" s="12" t="s">
        <v>72</v>
      </c>
      <c r="L23" s="12" t="s">
        <v>187</v>
      </c>
      <c r="M23" s="12" t="s">
        <v>107</v>
      </c>
      <c r="N23" s="12" t="s">
        <v>205</v>
      </c>
      <c r="O23" s="12" t="s">
        <v>73</v>
      </c>
      <c r="P23" s="12" t="s">
        <v>74</v>
      </c>
      <c r="Q23" s="12" t="s">
        <v>75</v>
      </c>
      <c r="R23" s="12" t="s">
        <v>190</v>
      </c>
      <c r="S23" s="12" t="s">
        <v>76</v>
      </c>
      <c r="T23" s="22">
        <v>4.5359999999999996</v>
      </c>
      <c r="U23" s="23">
        <v>48213</v>
      </c>
      <c r="V23" s="15">
        <v>1.6500000000000001E-2</v>
      </c>
      <c r="W23" s="24">
        <v>2.58E-2</v>
      </c>
      <c r="X23" s="12" t="s">
        <v>191</v>
      </c>
      <c r="Y23" s="12"/>
      <c r="Z23" s="14">
        <v>3097105</v>
      </c>
      <c r="AA23" s="14">
        <v>1</v>
      </c>
      <c r="AB23" s="14">
        <v>112.36</v>
      </c>
      <c r="AC23" s="14">
        <v>0</v>
      </c>
      <c r="AD23" s="14">
        <v>3479.9071800000002</v>
      </c>
      <c r="AE23" s="11"/>
      <c r="AF23" s="11"/>
      <c r="AG23" s="12" t="s">
        <v>19</v>
      </c>
      <c r="AH23" s="15">
        <v>1.463920337E-3</v>
      </c>
      <c r="AI23" s="15">
        <v>1.054818519E-2</v>
      </c>
      <c r="AJ23" s="15">
        <f t="shared" si="0"/>
        <v>1.2197232314443739E-3</v>
      </c>
    </row>
    <row r="24" spans="1:36" ht="13.5" thickBot="1">
      <c r="A24" s="21">
        <v>13908</v>
      </c>
      <c r="B24" s="21">
        <v>13908</v>
      </c>
      <c r="C24" s="12" t="s">
        <v>278</v>
      </c>
      <c r="D24" s="12" t="s">
        <v>279</v>
      </c>
      <c r="E24" s="12" t="s">
        <v>182</v>
      </c>
      <c r="F24" s="12" t="s">
        <v>280</v>
      </c>
      <c r="G24" s="12" t="s">
        <v>281</v>
      </c>
      <c r="H24" s="12" t="s">
        <v>185</v>
      </c>
      <c r="I24" s="12" t="s">
        <v>186</v>
      </c>
      <c r="J24" s="12" t="s">
        <v>72</v>
      </c>
      <c r="K24" s="12" t="s">
        <v>72</v>
      </c>
      <c r="L24" s="12" t="s">
        <v>187</v>
      </c>
      <c r="M24" s="12" t="s">
        <v>107</v>
      </c>
      <c r="N24" s="12" t="s">
        <v>282</v>
      </c>
      <c r="O24" s="12" t="s">
        <v>73</v>
      </c>
      <c r="P24" s="12" t="s">
        <v>231</v>
      </c>
      <c r="Q24" s="12" t="s">
        <v>232</v>
      </c>
      <c r="R24" s="12" t="s">
        <v>190</v>
      </c>
      <c r="S24" s="12" t="s">
        <v>76</v>
      </c>
      <c r="T24" s="22">
        <v>5.093</v>
      </c>
      <c r="U24" s="23">
        <v>48760</v>
      </c>
      <c r="V24" s="15">
        <v>2.6499999999999999E-2</v>
      </c>
      <c r="W24" s="24">
        <v>2.5499999999999998E-2</v>
      </c>
      <c r="X24" s="12" t="s">
        <v>191</v>
      </c>
      <c r="Y24" s="12"/>
      <c r="Z24" s="14">
        <v>3473570.66</v>
      </c>
      <c r="AA24" s="14">
        <v>1</v>
      </c>
      <c r="AB24" s="14">
        <v>117.66</v>
      </c>
      <c r="AC24" s="14">
        <v>0</v>
      </c>
      <c r="AD24" s="14">
        <v>4087.00324</v>
      </c>
      <c r="AE24" s="11"/>
      <c r="AF24" s="11"/>
      <c r="AG24" s="12" t="s">
        <v>19</v>
      </c>
      <c r="AH24" s="15">
        <v>2.3782499160000001E-3</v>
      </c>
      <c r="AI24" s="15">
        <v>1.2388395672999999E-2</v>
      </c>
      <c r="AJ24" s="15">
        <f t="shared" si="0"/>
        <v>1.4325131507721494E-3</v>
      </c>
    </row>
    <row r="25" spans="1:36" ht="13.5" thickBot="1">
      <c r="A25" s="21">
        <v>13908</v>
      </c>
      <c r="B25" s="21">
        <v>13908</v>
      </c>
      <c r="C25" s="12" t="s">
        <v>283</v>
      </c>
      <c r="D25" s="12" t="s">
        <v>284</v>
      </c>
      <c r="E25" s="12" t="s">
        <v>182</v>
      </c>
      <c r="F25" s="12" t="s">
        <v>285</v>
      </c>
      <c r="G25" s="12" t="s">
        <v>286</v>
      </c>
      <c r="H25" s="12" t="s">
        <v>185</v>
      </c>
      <c r="I25" s="12" t="s">
        <v>200</v>
      </c>
      <c r="J25" s="12" t="s">
        <v>72</v>
      </c>
      <c r="K25" s="12" t="s">
        <v>72</v>
      </c>
      <c r="L25" s="12" t="s">
        <v>187</v>
      </c>
      <c r="M25" s="12" t="s">
        <v>107</v>
      </c>
      <c r="N25" s="12" t="s">
        <v>287</v>
      </c>
      <c r="O25" s="12" t="s">
        <v>73</v>
      </c>
      <c r="P25" s="12" t="s">
        <v>288</v>
      </c>
      <c r="Q25" s="12" t="s">
        <v>232</v>
      </c>
      <c r="R25" s="12" t="s">
        <v>190</v>
      </c>
      <c r="S25" s="12" t="s">
        <v>76</v>
      </c>
      <c r="T25" s="22">
        <v>0.97199999999999998</v>
      </c>
      <c r="U25" s="23">
        <v>46387</v>
      </c>
      <c r="V25" s="15">
        <v>3.2500000000000001E-2</v>
      </c>
      <c r="W25" s="24">
        <v>5.7099999999999998E-2</v>
      </c>
      <c r="X25" s="12" t="s">
        <v>191</v>
      </c>
      <c r="Y25" s="12"/>
      <c r="Z25" s="14">
        <v>175085.29</v>
      </c>
      <c r="AA25" s="14">
        <v>1</v>
      </c>
      <c r="AB25" s="14">
        <v>98.55</v>
      </c>
      <c r="AC25" s="14">
        <v>0</v>
      </c>
      <c r="AD25" s="14">
        <v>172.54655</v>
      </c>
      <c r="AE25" s="11"/>
      <c r="AF25" s="11"/>
      <c r="AG25" s="12" t="s">
        <v>19</v>
      </c>
      <c r="AH25" s="15">
        <v>8.2868804599999998E-4</v>
      </c>
      <c r="AI25" s="15">
        <v>5.2301767499999998E-4</v>
      </c>
      <c r="AJ25" s="15">
        <f t="shared" si="0"/>
        <v>6.0478347454249684E-5</v>
      </c>
    </row>
    <row r="26" spans="1:36" ht="13.5" thickBot="1">
      <c r="A26" s="21">
        <v>13908</v>
      </c>
      <c r="B26" s="21">
        <v>13908</v>
      </c>
      <c r="C26" s="12" t="s">
        <v>233</v>
      </c>
      <c r="D26" s="12" t="s">
        <v>234</v>
      </c>
      <c r="E26" s="12" t="s">
        <v>182</v>
      </c>
      <c r="F26" s="12" t="s">
        <v>289</v>
      </c>
      <c r="G26" s="12" t="s">
        <v>290</v>
      </c>
      <c r="H26" s="12" t="s">
        <v>185</v>
      </c>
      <c r="I26" s="12" t="s">
        <v>186</v>
      </c>
      <c r="J26" s="12" t="s">
        <v>72</v>
      </c>
      <c r="K26" s="12" t="s">
        <v>72</v>
      </c>
      <c r="L26" s="12" t="s">
        <v>187</v>
      </c>
      <c r="M26" s="12" t="s">
        <v>107</v>
      </c>
      <c r="N26" s="12" t="s">
        <v>205</v>
      </c>
      <c r="O26" s="12" t="s">
        <v>73</v>
      </c>
      <c r="P26" s="12" t="s">
        <v>206</v>
      </c>
      <c r="Q26" s="12" t="s">
        <v>75</v>
      </c>
      <c r="R26" s="12" t="s">
        <v>190</v>
      </c>
      <c r="S26" s="12" t="s">
        <v>76</v>
      </c>
      <c r="T26" s="22">
        <v>2.4209999999999998</v>
      </c>
      <c r="U26" s="23">
        <v>46680</v>
      </c>
      <c r="V26" s="15">
        <v>1.8200000000000001E-2</v>
      </c>
      <c r="W26" s="24">
        <v>2.5999999999999999E-2</v>
      </c>
      <c r="X26" s="12" t="s">
        <v>191</v>
      </c>
      <c r="Y26" s="12"/>
      <c r="Z26" s="14">
        <v>843750</v>
      </c>
      <c r="AA26" s="14">
        <v>1</v>
      </c>
      <c r="AB26" s="14">
        <v>114.28</v>
      </c>
      <c r="AC26" s="14">
        <v>0</v>
      </c>
      <c r="AD26" s="14">
        <v>964.23749999999995</v>
      </c>
      <c r="AE26" s="11"/>
      <c r="AF26" s="11"/>
      <c r="AG26" s="12" t="s">
        <v>19</v>
      </c>
      <c r="AH26" s="15">
        <v>1.6859426099999999E-3</v>
      </c>
      <c r="AI26" s="15">
        <v>2.922766381E-3</v>
      </c>
      <c r="AJ26" s="15">
        <f t="shared" si="0"/>
        <v>3.3796961198828419E-4</v>
      </c>
    </row>
    <row r="27" spans="1:36" ht="13.5" thickBot="1">
      <c r="A27" s="21">
        <v>13908</v>
      </c>
      <c r="B27" s="21">
        <v>13908</v>
      </c>
      <c r="C27" s="12" t="s">
        <v>291</v>
      </c>
      <c r="D27" s="12" t="s">
        <v>292</v>
      </c>
      <c r="E27" s="12" t="s">
        <v>182</v>
      </c>
      <c r="F27" s="12" t="s">
        <v>293</v>
      </c>
      <c r="G27" s="12" t="s">
        <v>294</v>
      </c>
      <c r="H27" s="12" t="s">
        <v>185</v>
      </c>
      <c r="I27" s="12" t="s">
        <v>186</v>
      </c>
      <c r="J27" s="12" t="s">
        <v>72</v>
      </c>
      <c r="K27" s="12" t="s">
        <v>72</v>
      </c>
      <c r="L27" s="12" t="s">
        <v>187</v>
      </c>
      <c r="M27" s="12" t="s">
        <v>107</v>
      </c>
      <c r="N27" s="12" t="s">
        <v>205</v>
      </c>
      <c r="O27" s="12" t="s">
        <v>73</v>
      </c>
      <c r="P27" s="12" t="s">
        <v>241</v>
      </c>
      <c r="Q27" s="12" t="s">
        <v>232</v>
      </c>
      <c r="R27" s="12" t="s">
        <v>190</v>
      </c>
      <c r="S27" s="12" t="s">
        <v>76</v>
      </c>
      <c r="T27" s="22">
        <v>2.4729999999999999</v>
      </c>
      <c r="U27" s="23">
        <v>46752</v>
      </c>
      <c r="V27" s="15">
        <v>2.75E-2</v>
      </c>
      <c r="W27" s="24">
        <v>2.7400000000000001E-2</v>
      </c>
      <c r="X27" s="12" t="s">
        <v>191</v>
      </c>
      <c r="Y27" s="12"/>
      <c r="Z27" s="14">
        <v>177777.78</v>
      </c>
      <c r="AA27" s="14">
        <v>1</v>
      </c>
      <c r="AB27" s="14">
        <v>115.76</v>
      </c>
      <c r="AC27" s="14">
        <v>0</v>
      </c>
      <c r="AD27" s="14">
        <v>205.79555999999999</v>
      </c>
      <c r="AE27" s="11"/>
      <c r="AF27" s="11"/>
      <c r="AG27" s="12" t="s">
        <v>19</v>
      </c>
      <c r="AH27" s="15">
        <v>3.4889205999999998E-4</v>
      </c>
      <c r="AI27" s="15">
        <v>6.23801028E-4</v>
      </c>
      <c r="AJ27" s="15">
        <f t="shared" si="0"/>
        <v>7.2132276085623784E-5</v>
      </c>
    </row>
    <row r="28" spans="1:36" ht="13.5" thickBot="1">
      <c r="A28" s="21">
        <v>13908</v>
      </c>
      <c r="B28" s="21">
        <v>13908</v>
      </c>
      <c r="C28" s="12" t="s">
        <v>295</v>
      </c>
      <c r="D28" s="12" t="s">
        <v>296</v>
      </c>
      <c r="E28" s="12" t="s">
        <v>297</v>
      </c>
      <c r="F28" s="12" t="s">
        <v>298</v>
      </c>
      <c r="G28" s="12" t="s">
        <v>299</v>
      </c>
      <c r="H28" s="12" t="s">
        <v>185</v>
      </c>
      <c r="I28" s="12" t="s">
        <v>261</v>
      </c>
      <c r="J28" s="12" t="s">
        <v>72</v>
      </c>
      <c r="K28" s="12" t="s">
        <v>300</v>
      </c>
      <c r="L28" s="12" t="s">
        <v>187</v>
      </c>
      <c r="M28" s="12" t="s">
        <v>107</v>
      </c>
      <c r="N28" s="12" t="s">
        <v>270</v>
      </c>
      <c r="O28" s="12" t="s">
        <v>73</v>
      </c>
      <c r="P28" s="12" t="s">
        <v>241</v>
      </c>
      <c r="Q28" s="12" t="s">
        <v>232</v>
      </c>
      <c r="R28" s="12" t="s">
        <v>190</v>
      </c>
      <c r="S28" s="12" t="s">
        <v>76</v>
      </c>
      <c r="T28" s="22">
        <v>2.6110000000000002</v>
      </c>
      <c r="U28" s="23">
        <v>46944</v>
      </c>
      <c r="V28" s="15">
        <v>4.2999999999999997E-2</v>
      </c>
      <c r="W28" s="24">
        <v>8.6099999999999996E-2</v>
      </c>
      <c r="X28" s="12" t="s">
        <v>191</v>
      </c>
      <c r="Y28" s="12"/>
      <c r="Z28" s="14">
        <v>467085.99</v>
      </c>
      <c r="AA28" s="14">
        <v>1</v>
      </c>
      <c r="AB28" s="14">
        <v>91.56</v>
      </c>
      <c r="AC28" s="14">
        <v>0</v>
      </c>
      <c r="AD28" s="14">
        <v>427.66392999999999</v>
      </c>
      <c r="AE28" s="11"/>
      <c r="AF28" s="11"/>
      <c r="AG28" s="12" t="s">
        <v>19</v>
      </c>
      <c r="AH28" s="15">
        <v>4.3626532499999997E-4</v>
      </c>
      <c r="AI28" s="15">
        <v>1.2963214529999999E-3</v>
      </c>
      <c r="AJ28" s="15">
        <f t="shared" si="0"/>
        <v>1.4989814489011757E-4</v>
      </c>
    </row>
    <row r="29" spans="1:36" ht="13.5" thickBot="1">
      <c r="A29" s="21">
        <v>13908</v>
      </c>
      <c r="B29" s="21">
        <v>13908</v>
      </c>
      <c r="C29" s="12" t="s">
        <v>301</v>
      </c>
      <c r="D29" s="12" t="s">
        <v>302</v>
      </c>
      <c r="E29" s="12" t="s">
        <v>182</v>
      </c>
      <c r="F29" s="12" t="s">
        <v>303</v>
      </c>
      <c r="G29" s="12" t="s">
        <v>304</v>
      </c>
      <c r="H29" s="12" t="s">
        <v>185</v>
      </c>
      <c r="I29" s="12" t="s">
        <v>200</v>
      </c>
      <c r="J29" s="12" t="s">
        <v>72</v>
      </c>
      <c r="K29" s="12" t="s">
        <v>72</v>
      </c>
      <c r="L29" s="12" t="s">
        <v>187</v>
      </c>
      <c r="M29" s="12" t="s">
        <v>107</v>
      </c>
      <c r="N29" s="12" t="s">
        <v>305</v>
      </c>
      <c r="O29" s="12" t="s">
        <v>73</v>
      </c>
      <c r="P29" s="12" t="s">
        <v>189</v>
      </c>
      <c r="Q29" s="12" t="s">
        <v>75</v>
      </c>
      <c r="R29" s="12" t="s">
        <v>190</v>
      </c>
      <c r="S29" s="12" t="s">
        <v>76</v>
      </c>
      <c r="T29" s="22">
        <v>1.58</v>
      </c>
      <c r="U29" s="23">
        <v>46563</v>
      </c>
      <c r="V29" s="15">
        <v>0.04</v>
      </c>
      <c r="W29" s="24">
        <v>4.9299999999999997E-2</v>
      </c>
      <c r="X29" s="12" t="s">
        <v>191</v>
      </c>
      <c r="Y29" s="12"/>
      <c r="Z29" s="14">
        <v>1578888.88</v>
      </c>
      <c r="AA29" s="14">
        <v>1</v>
      </c>
      <c r="AB29" s="14">
        <v>101.61</v>
      </c>
      <c r="AC29" s="14">
        <v>0</v>
      </c>
      <c r="AD29" s="14">
        <v>1604.30899</v>
      </c>
      <c r="AE29" s="11"/>
      <c r="AF29" s="11"/>
      <c r="AG29" s="12" t="s">
        <v>19</v>
      </c>
      <c r="AH29" s="15">
        <v>2.650991794E-3</v>
      </c>
      <c r="AI29" s="15">
        <v>4.8629309500000002E-3</v>
      </c>
      <c r="AJ29" s="15">
        <f t="shared" si="0"/>
        <v>5.6231756891804787E-4</v>
      </c>
    </row>
    <row r="30" spans="1:36" ht="13.5" thickBot="1">
      <c r="A30" s="21">
        <v>13908</v>
      </c>
      <c r="B30" s="21">
        <v>13908</v>
      </c>
      <c r="C30" s="12" t="s">
        <v>211</v>
      </c>
      <c r="D30" s="12" t="s">
        <v>212</v>
      </c>
      <c r="E30" s="12" t="s">
        <v>182</v>
      </c>
      <c r="F30" s="12" t="s">
        <v>306</v>
      </c>
      <c r="G30" s="12" t="s">
        <v>307</v>
      </c>
      <c r="H30" s="12" t="s">
        <v>185</v>
      </c>
      <c r="I30" s="12" t="s">
        <v>186</v>
      </c>
      <c r="J30" s="12" t="s">
        <v>72</v>
      </c>
      <c r="K30" s="12" t="s">
        <v>72</v>
      </c>
      <c r="L30" s="12" t="s">
        <v>187</v>
      </c>
      <c r="M30" s="12" t="s">
        <v>107</v>
      </c>
      <c r="N30" s="12" t="s">
        <v>205</v>
      </c>
      <c r="O30" s="12" t="s">
        <v>73</v>
      </c>
      <c r="P30" s="12" t="s">
        <v>231</v>
      </c>
      <c r="Q30" s="12" t="s">
        <v>232</v>
      </c>
      <c r="R30" s="12" t="s">
        <v>190</v>
      </c>
      <c r="S30" s="12" t="s">
        <v>76</v>
      </c>
      <c r="T30" s="22">
        <v>2.0680000000000001</v>
      </c>
      <c r="U30" s="23">
        <v>46934</v>
      </c>
      <c r="V30" s="15">
        <v>1.77E-2</v>
      </c>
      <c r="W30" s="24">
        <v>2.75E-2</v>
      </c>
      <c r="X30" s="12" t="s">
        <v>191</v>
      </c>
      <c r="Y30" s="12"/>
      <c r="Z30" s="14">
        <v>1037576</v>
      </c>
      <c r="AA30" s="14">
        <v>1</v>
      </c>
      <c r="AB30" s="14">
        <v>113.81</v>
      </c>
      <c r="AC30" s="14">
        <v>0</v>
      </c>
      <c r="AD30" s="14">
        <v>1180.8652500000001</v>
      </c>
      <c r="AE30" s="11"/>
      <c r="AF30" s="11"/>
      <c r="AG30" s="12" t="s">
        <v>19</v>
      </c>
      <c r="AH30" s="15">
        <v>3.9988086499999999E-4</v>
      </c>
      <c r="AI30" s="15">
        <v>3.579401604E-3</v>
      </c>
      <c r="AJ30" s="15">
        <f t="shared" si="0"/>
        <v>4.1389861974145195E-4</v>
      </c>
    </row>
    <row r="31" spans="1:36" ht="13.5" thickBot="1">
      <c r="A31" s="21">
        <v>13908</v>
      </c>
      <c r="B31" s="21">
        <v>13908</v>
      </c>
      <c r="C31" s="12" t="s">
        <v>211</v>
      </c>
      <c r="D31" s="12" t="s">
        <v>212</v>
      </c>
      <c r="E31" s="12" t="s">
        <v>182</v>
      </c>
      <c r="F31" s="12" t="s">
        <v>308</v>
      </c>
      <c r="G31" s="12" t="s">
        <v>309</v>
      </c>
      <c r="H31" s="12" t="s">
        <v>185</v>
      </c>
      <c r="I31" s="12" t="s">
        <v>186</v>
      </c>
      <c r="J31" s="12" t="s">
        <v>72</v>
      </c>
      <c r="K31" s="12" t="s">
        <v>72</v>
      </c>
      <c r="L31" s="12" t="s">
        <v>187</v>
      </c>
      <c r="M31" s="12" t="s">
        <v>107</v>
      </c>
      <c r="N31" s="12" t="s">
        <v>205</v>
      </c>
      <c r="O31" s="12" t="s">
        <v>73</v>
      </c>
      <c r="P31" s="12" t="s">
        <v>231</v>
      </c>
      <c r="Q31" s="12" t="s">
        <v>232</v>
      </c>
      <c r="R31" s="12" t="s">
        <v>190</v>
      </c>
      <c r="S31" s="12" t="s">
        <v>76</v>
      </c>
      <c r="T31" s="22">
        <v>5.0460000000000003</v>
      </c>
      <c r="U31" s="23">
        <v>48579</v>
      </c>
      <c r="V31" s="15">
        <v>2.4799999999999999E-2</v>
      </c>
      <c r="W31" s="24">
        <v>2.9399999999999999E-2</v>
      </c>
      <c r="X31" s="12" t="s">
        <v>191</v>
      </c>
      <c r="Y31" s="12"/>
      <c r="Z31" s="14">
        <v>378703</v>
      </c>
      <c r="AA31" s="14">
        <v>1</v>
      </c>
      <c r="AB31" s="14">
        <v>113.77</v>
      </c>
      <c r="AC31" s="14">
        <v>0</v>
      </c>
      <c r="AD31" s="14">
        <v>430.85039999999998</v>
      </c>
      <c r="AE31" s="11"/>
      <c r="AF31" s="11"/>
      <c r="AG31" s="12" t="s">
        <v>19</v>
      </c>
      <c r="AH31" s="15">
        <v>1.14950417E-4</v>
      </c>
      <c r="AI31" s="15">
        <v>1.3059801809999999E-3</v>
      </c>
      <c r="AJ31" s="15">
        <f t="shared" si="0"/>
        <v>1.5101501706062773E-4</v>
      </c>
    </row>
    <row r="32" spans="1:36" ht="13.5" thickBot="1">
      <c r="A32" s="21">
        <v>13908</v>
      </c>
      <c r="B32" s="21">
        <v>13908</v>
      </c>
      <c r="C32" s="12" t="s">
        <v>251</v>
      </c>
      <c r="D32" s="12" t="s">
        <v>252</v>
      </c>
      <c r="E32" s="12" t="s">
        <v>182</v>
      </c>
      <c r="F32" s="12" t="s">
        <v>310</v>
      </c>
      <c r="G32" s="12" t="s">
        <v>311</v>
      </c>
      <c r="H32" s="12" t="s">
        <v>185</v>
      </c>
      <c r="I32" s="12" t="s">
        <v>186</v>
      </c>
      <c r="J32" s="12" t="s">
        <v>72</v>
      </c>
      <c r="K32" s="12" t="s">
        <v>72</v>
      </c>
      <c r="L32" s="12" t="s">
        <v>187</v>
      </c>
      <c r="M32" s="12" t="s">
        <v>107</v>
      </c>
      <c r="N32" s="12" t="s">
        <v>205</v>
      </c>
      <c r="O32" s="12" t="s">
        <v>73</v>
      </c>
      <c r="P32" s="12" t="s">
        <v>206</v>
      </c>
      <c r="Q32" s="12" t="s">
        <v>75</v>
      </c>
      <c r="R32" s="12" t="s">
        <v>190</v>
      </c>
      <c r="S32" s="12" t="s">
        <v>76</v>
      </c>
      <c r="T32" s="22">
        <v>2.2890000000000001</v>
      </c>
      <c r="U32" s="23">
        <v>47057</v>
      </c>
      <c r="V32" s="15">
        <v>1.4200000000000001E-2</v>
      </c>
      <c r="W32" s="24">
        <v>2.7900000000000001E-2</v>
      </c>
      <c r="X32" s="12" t="s">
        <v>191</v>
      </c>
      <c r="Y32" s="12"/>
      <c r="Z32" s="14">
        <v>500658.29</v>
      </c>
      <c r="AA32" s="14">
        <v>1</v>
      </c>
      <c r="AB32" s="14">
        <v>112.72</v>
      </c>
      <c r="AC32" s="14">
        <v>0</v>
      </c>
      <c r="AD32" s="14">
        <v>564.34202000000005</v>
      </c>
      <c r="AE32" s="11"/>
      <c r="AF32" s="11"/>
      <c r="AG32" s="12" t="s">
        <v>19</v>
      </c>
      <c r="AH32" s="15">
        <v>4.9303433000000003E-4</v>
      </c>
      <c r="AI32" s="15">
        <v>1.7106157800000001E-3</v>
      </c>
      <c r="AJ32" s="15">
        <f t="shared" si="0"/>
        <v>1.9780443462122615E-4</v>
      </c>
    </row>
    <row r="33" spans="1:36" ht="13.5" thickBot="1">
      <c r="A33" s="21">
        <v>13908</v>
      </c>
      <c r="B33" s="21">
        <v>13908</v>
      </c>
      <c r="C33" s="12" t="s">
        <v>312</v>
      </c>
      <c r="D33" s="12" t="s">
        <v>313</v>
      </c>
      <c r="E33" s="12" t="s">
        <v>182</v>
      </c>
      <c r="F33" s="12" t="s">
        <v>314</v>
      </c>
      <c r="G33" s="12" t="s">
        <v>315</v>
      </c>
      <c r="H33" s="12" t="s">
        <v>185</v>
      </c>
      <c r="I33" s="12" t="s">
        <v>200</v>
      </c>
      <c r="J33" s="12" t="s">
        <v>72</v>
      </c>
      <c r="K33" s="12" t="s">
        <v>72</v>
      </c>
      <c r="L33" s="12" t="s">
        <v>187</v>
      </c>
      <c r="M33" s="12" t="s">
        <v>107</v>
      </c>
      <c r="N33" s="12" t="s">
        <v>205</v>
      </c>
      <c r="O33" s="12" t="s">
        <v>73</v>
      </c>
      <c r="P33" s="12" t="s">
        <v>316</v>
      </c>
      <c r="Q33" s="12" t="s">
        <v>232</v>
      </c>
      <c r="R33" s="12" t="s">
        <v>190</v>
      </c>
      <c r="S33" s="12" t="s">
        <v>76</v>
      </c>
      <c r="T33" s="22">
        <v>2.7869999999999999</v>
      </c>
      <c r="U33" s="23">
        <v>47787</v>
      </c>
      <c r="V33" s="15">
        <v>4.1000000000000002E-2</v>
      </c>
      <c r="W33" s="24">
        <v>5.6300000000000003E-2</v>
      </c>
      <c r="X33" s="12" t="s">
        <v>191</v>
      </c>
      <c r="Y33" s="12"/>
      <c r="Z33" s="14">
        <v>108750</v>
      </c>
      <c r="AA33" s="14">
        <v>1</v>
      </c>
      <c r="AB33" s="14">
        <v>97.74</v>
      </c>
      <c r="AC33" s="14">
        <v>0</v>
      </c>
      <c r="AD33" s="14">
        <v>106.29225</v>
      </c>
      <c r="AE33" s="11"/>
      <c r="AF33" s="11"/>
      <c r="AG33" s="12" t="s">
        <v>19</v>
      </c>
      <c r="AH33" s="15">
        <v>2.38263218E-4</v>
      </c>
      <c r="AI33" s="15">
        <v>3.2218972499999999E-4</v>
      </c>
      <c r="AJ33" s="15">
        <f t="shared" si="0"/>
        <v>3.7255915155614363E-5</v>
      </c>
    </row>
    <row r="34" spans="1:36" ht="13.5" thickBot="1">
      <c r="A34" s="21">
        <v>13908</v>
      </c>
      <c r="B34" s="21">
        <v>13908</v>
      </c>
      <c r="C34" s="12" t="s">
        <v>317</v>
      </c>
      <c r="D34" s="12" t="s">
        <v>318</v>
      </c>
      <c r="E34" s="12" t="s">
        <v>182</v>
      </c>
      <c r="F34" s="12" t="s">
        <v>319</v>
      </c>
      <c r="G34" s="12" t="s">
        <v>320</v>
      </c>
      <c r="H34" s="12" t="s">
        <v>185</v>
      </c>
      <c r="I34" s="12" t="s">
        <v>186</v>
      </c>
      <c r="J34" s="12" t="s">
        <v>72</v>
      </c>
      <c r="K34" s="12" t="s">
        <v>72</v>
      </c>
      <c r="L34" s="12" t="s">
        <v>187</v>
      </c>
      <c r="M34" s="12" t="s">
        <v>107</v>
      </c>
      <c r="N34" s="12" t="s">
        <v>282</v>
      </c>
      <c r="O34" s="12" t="s">
        <v>73</v>
      </c>
      <c r="P34" s="12" t="s">
        <v>74</v>
      </c>
      <c r="Q34" s="12" t="s">
        <v>75</v>
      </c>
      <c r="R34" s="12" t="s">
        <v>190</v>
      </c>
      <c r="S34" s="12" t="s">
        <v>76</v>
      </c>
      <c r="T34" s="22">
        <v>11.712999999999999</v>
      </c>
      <c r="U34" s="23">
        <v>56249</v>
      </c>
      <c r="V34" s="15">
        <v>2.07E-2</v>
      </c>
      <c r="W34" s="24">
        <v>2.9899999999999999E-2</v>
      </c>
      <c r="X34" s="12" t="s">
        <v>191</v>
      </c>
      <c r="Y34" s="12"/>
      <c r="Z34" s="14">
        <v>338461.54</v>
      </c>
      <c r="AA34" s="14">
        <v>1</v>
      </c>
      <c r="AB34" s="14">
        <v>102.91</v>
      </c>
      <c r="AC34" s="14">
        <v>0</v>
      </c>
      <c r="AD34" s="14">
        <v>348.31076999999999</v>
      </c>
      <c r="AE34" s="11"/>
      <c r="AF34" s="11"/>
      <c r="AG34" s="12" t="s">
        <v>19</v>
      </c>
      <c r="AH34" s="15">
        <v>6.1908790873845896E-5</v>
      </c>
      <c r="AI34" s="15">
        <v>1.05578865E-3</v>
      </c>
      <c r="AJ34" s="15">
        <f t="shared" si="0"/>
        <v>1.2208450282035339E-4</v>
      </c>
    </row>
    <row r="35" spans="1:36" ht="13.5" thickBot="1">
      <c r="A35" s="21">
        <v>13908</v>
      </c>
      <c r="B35" s="21">
        <v>13908</v>
      </c>
      <c r="C35" s="12" t="s">
        <v>201</v>
      </c>
      <c r="D35" s="12" t="s">
        <v>202</v>
      </c>
      <c r="E35" s="12" t="s">
        <v>182</v>
      </c>
      <c r="F35" s="12" t="s">
        <v>321</v>
      </c>
      <c r="G35" s="12" t="s">
        <v>322</v>
      </c>
      <c r="H35" s="12" t="s">
        <v>185</v>
      </c>
      <c r="I35" s="12" t="s">
        <v>186</v>
      </c>
      <c r="J35" s="12" t="s">
        <v>72</v>
      </c>
      <c r="K35" s="12" t="s">
        <v>72</v>
      </c>
      <c r="L35" s="12" t="s">
        <v>187</v>
      </c>
      <c r="M35" s="12" t="s">
        <v>107</v>
      </c>
      <c r="N35" s="12" t="s">
        <v>205</v>
      </c>
      <c r="O35" s="12" t="s">
        <v>73</v>
      </c>
      <c r="P35" s="12" t="s">
        <v>206</v>
      </c>
      <c r="Q35" s="12" t="s">
        <v>75</v>
      </c>
      <c r="R35" s="12" t="s">
        <v>190</v>
      </c>
      <c r="S35" s="12" t="s">
        <v>76</v>
      </c>
      <c r="T35" s="22">
        <v>2.83</v>
      </c>
      <c r="U35" s="23">
        <v>47394</v>
      </c>
      <c r="V35" s="15">
        <v>1.14E-2</v>
      </c>
      <c r="W35" s="24">
        <v>2.7900000000000001E-2</v>
      </c>
      <c r="X35" s="12" t="s">
        <v>191</v>
      </c>
      <c r="Y35" s="12"/>
      <c r="Z35" s="14">
        <v>2658900</v>
      </c>
      <c r="AA35" s="14">
        <v>1</v>
      </c>
      <c r="AB35" s="14">
        <v>109.34</v>
      </c>
      <c r="AC35" s="14">
        <v>0</v>
      </c>
      <c r="AD35" s="14">
        <v>2907.2412599999998</v>
      </c>
      <c r="AE35" s="11"/>
      <c r="AF35" s="11"/>
      <c r="AG35" s="12" t="s">
        <v>19</v>
      </c>
      <c r="AH35" s="15">
        <v>1.1252302700000001E-3</v>
      </c>
      <c r="AI35" s="15">
        <v>8.8123382659999992E-3</v>
      </c>
      <c r="AJ35" s="15">
        <f t="shared" si="0"/>
        <v>1.0190012321637878E-3</v>
      </c>
    </row>
    <row r="36" spans="1:36" ht="13.5" thickBot="1">
      <c r="A36" s="21">
        <v>13908</v>
      </c>
      <c r="B36" s="21">
        <v>13908</v>
      </c>
      <c r="C36" s="12" t="s">
        <v>323</v>
      </c>
      <c r="D36" s="12" t="s">
        <v>324</v>
      </c>
      <c r="E36" s="12" t="s">
        <v>182</v>
      </c>
      <c r="F36" s="12" t="s">
        <v>325</v>
      </c>
      <c r="G36" s="12" t="s">
        <v>326</v>
      </c>
      <c r="H36" s="12" t="s">
        <v>185</v>
      </c>
      <c r="I36" s="12" t="s">
        <v>200</v>
      </c>
      <c r="J36" s="12" t="s">
        <v>72</v>
      </c>
      <c r="K36" s="12" t="s">
        <v>72</v>
      </c>
      <c r="L36" s="12" t="s">
        <v>187</v>
      </c>
      <c r="M36" s="12" t="s">
        <v>107</v>
      </c>
      <c r="N36" s="12" t="s">
        <v>327</v>
      </c>
      <c r="O36" s="12" t="s">
        <v>73</v>
      </c>
      <c r="P36" s="12" t="s">
        <v>328</v>
      </c>
      <c r="Q36" s="12" t="s">
        <v>328</v>
      </c>
      <c r="R36" s="12" t="s">
        <v>190</v>
      </c>
      <c r="S36" s="12" t="s">
        <v>76</v>
      </c>
      <c r="T36" s="22">
        <v>0.247</v>
      </c>
      <c r="U36" s="23">
        <v>45838</v>
      </c>
      <c r="V36" s="15">
        <v>3.5499999999999997E-2</v>
      </c>
      <c r="W36" s="24">
        <v>6.7400000000000002E-2</v>
      </c>
      <c r="X36" s="12" t="s">
        <v>191</v>
      </c>
      <c r="Y36" s="12"/>
      <c r="Z36" s="14">
        <v>555022</v>
      </c>
      <c r="AA36" s="14">
        <v>1</v>
      </c>
      <c r="AB36" s="14">
        <v>100.15</v>
      </c>
      <c r="AC36" s="14">
        <v>0</v>
      </c>
      <c r="AD36" s="14">
        <v>555.85452999999995</v>
      </c>
      <c r="AE36" s="11"/>
      <c r="AF36" s="11"/>
      <c r="AG36" s="12" t="s">
        <v>19</v>
      </c>
      <c r="AH36" s="15">
        <v>3.8758194759999998E-3</v>
      </c>
      <c r="AI36" s="15">
        <v>1.684888768E-3</v>
      </c>
      <c r="AJ36" s="15">
        <f t="shared" si="0"/>
        <v>1.9482953092576265E-4</v>
      </c>
    </row>
    <row r="37" spans="1:36" ht="13.5" thickBot="1">
      <c r="A37" s="21">
        <v>13908</v>
      </c>
      <c r="B37" s="21">
        <v>13908</v>
      </c>
      <c r="C37" s="12" t="s">
        <v>329</v>
      </c>
      <c r="D37" s="12" t="s">
        <v>330</v>
      </c>
      <c r="E37" s="12" t="s">
        <v>297</v>
      </c>
      <c r="F37" s="12" t="s">
        <v>331</v>
      </c>
      <c r="G37" s="12" t="s">
        <v>332</v>
      </c>
      <c r="H37" s="12" t="s">
        <v>185</v>
      </c>
      <c r="I37" s="12" t="s">
        <v>200</v>
      </c>
      <c r="J37" s="12" t="s">
        <v>72</v>
      </c>
      <c r="K37" s="12" t="s">
        <v>333</v>
      </c>
      <c r="L37" s="12" t="s">
        <v>187</v>
      </c>
      <c r="M37" s="12" t="s">
        <v>107</v>
      </c>
      <c r="N37" s="12" t="s">
        <v>270</v>
      </c>
      <c r="O37" s="12" t="s">
        <v>73</v>
      </c>
      <c r="P37" s="12" t="s">
        <v>189</v>
      </c>
      <c r="Q37" s="12" t="s">
        <v>75</v>
      </c>
      <c r="R37" s="12" t="s">
        <v>190</v>
      </c>
      <c r="S37" s="12" t="s">
        <v>76</v>
      </c>
      <c r="T37" s="22">
        <v>3.2810000000000001</v>
      </c>
      <c r="U37" s="23">
        <v>48502</v>
      </c>
      <c r="V37" s="15">
        <v>4.4999999999999998E-2</v>
      </c>
      <c r="W37" s="24">
        <v>6.0100000000000001E-2</v>
      </c>
      <c r="X37" s="12" t="s">
        <v>191</v>
      </c>
      <c r="Y37" s="12"/>
      <c r="Z37" s="14">
        <v>1240706.1299999999</v>
      </c>
      <c r="AA37" s="14">
        <v>1</v>
      </c>
      <c r="AB37" s="14">
        <v>97.47</v>
      </c>
      <c r="AC37" s="14">
        <v>0</v>
      </c>
      <c r="AD37" s="14">
        <v>1209.3162600000001</v>
      </c>
      <c r="AE37" s="11"/>
      <c r="AF37" s="11"/>
      <c r="AG37" s="12" t="s">
        <v>19</v>
      </c>
      <c r="AH37" s="15">
        <v>1.436481505E-3</v>
      </c>
      <c r="AI37" s="15">
        <v>3.66564141E-3</v>
      </c>
      <c r="AJ37" s="15">
        <f t="shared" si="0"/>
        <v>4.238708276366798E-4</v>
      </c>
    </row>
    <row r="38" spans="1:36" ht="13.5" thickBot="1">
      <c r="A38" s="21">
        <v>13908</v>
      </c>
      <c r="B38" s="21">
        <v>13908</v>
      </c>
      <c r="C38" s="12" t="s">
        <v>334</v>
      </c>
      <c r="D38" s="12" t="s">
        <v>335</v>
      </c>
      <c r="E38" s="12" t="s">
        <v>182</v>
      </c>
      <c r="F38" s="12" t="s">
        <v>336</v>
      </c>
      <c r="G38" s="12" t="s">
        <v>337</v>
      </c>
      <c r="H38" s="12" t="s">
        <v>185</v>
      </c>
      <c r="I38" s="12" t="s">
        <v>200</v>
      </c>
      <c r="J38" s="12" t="s">
        <v>72</v>
      </c>
      <c r="K38" s="12" t="s">
        <v>72</v>
      </c>
      <c r="L38" s="12" t="s">
        <v>187</v>
      </c>
      <c r="M38" s="12" t="s">
        <v>107</v>
      </c>
      <c r="N38" s="12" t="s">
        <v>196</v>
      </c>
      <c r="O38" s="12" t="s">
        <v>73</v>
      </c>
      <c r="P38" s="12" t="s">
        <v>338</v>
      </c>
      <c r="Q38" s="12" t="s">
        <v>232</v>
      </c>
      <c r="R38" s="12" t="s">
        <v>190</v>
      </c>
      <c r="S38" s="12" t="s">
        <v>76</v>
      </c>
      <c r="T38" s="22">
        <v>0.499</v>
      </c>
      <c r="U38" s="23">
        <v>45930</v>
      </c>
      <c r="V38" s="15">
        <v>4.8000000000000001E-2</v>
      </c>
      <c r="W38" s="24">
        <v>5.6099999999999997E-2</v>
      </c>
      <c r="X38" s="12" t="s">
        <v>191</v>
      </c>
      <c r="Y38" s="12"/>
      <c r="Z38" s="14">
        <v>185000</v>
      </c>
      <c r="AA38" s="14">
        <v>1</v>
      </c>
      <c r="AB38" s="14">
        <v>99.65</v>
      </c>
      <c r="AC38" s="14">
        <v>0</v>
      </c>
      <c r="AD38" s="14">
        <v>184.35249999999999</v>
      </c>
      <c r="AE38" s="11"/>
      <c r="AF38" s="11"/>
      <c r="AG38" s="12" t="s">
        <v>19</v>
      </c>
      <c r="AH38" s="15">
        <v>3.363636363E-3</v>
      </c>
      <c r="AI38" s="15">
        <v>5.5880349900000004E-4</v>
      </c>
      <c r="AJ38" s="15">
        <f t="shared" si="0"/>
        <v>6.4616386413171201E-5</v>
      </c>
    </row>
    <row r="39" spans="1:36" ht="13.5" thickBot="1">
      <c r="A39" s="21">
        <v>13908</v>
      </c>
      <c r="B39" s="21">
        <v>13908</v>
      </c>
      <c r="C39" s="12" t="s">
        <v>339</v>
      </c>
      <c r="D39" s="12" t="s">
        <v>340</v>
      </c>
      <c r="E39" s="12" t="s">
        <v>297</v>
      </c>
      <c r="F39" s="12" t="s">
        <v>341</v>
      </c>
      <c r="G39" s="12" t="s">
        <v>342</v>
      </c>
      <c r="H39" s="12" t="s">
        <v>185</v>
      </c>
      <c r="I39" s="12" t="s">
        <v>200</v>
      </c>
      <c r="J39" s="12" t="s">
        <v>72</v>
      </c>
      <c r="K39" s="12" t="s">
        <v>333</v>
      </c>
      <c r="L39" s="12" t="s">
        <v>187</v>
      </c>
      <c r="M39" s="12" t="s">
        <v>107</v>
      </c>
      <c r="N39" s="12" t="s">
        <v>270</v>
      </c>
      <c r="O39" s="12" t="s">
        <v>73</v>
      </c>
      <c r="P39" s="12" t="s">
        <v>206</v>
      </c>
      <c r="Q39" s="12" t="s">
        <v>75</v>
      </c>
      <c r="R39" s="12" t="s">
        <v>190</v>
      </c>
      <c r="S39" s="12" t="s">
        <v>76</v>
      </c>
      <c r="T39" s="22">
        <v>1.6739999999999999</v>
      </c>
      <c r="U39" s="23">
        <v>46752</v>
      </c>
      <c r="V39" s="15">
        <v>3.49E-2</v>
      </c>
      <c r="W39" s="24">
        <v>5.8599999999999999E-2</v>
      </c>
      <c r="X39" s="12" t="s">
        <v>191</v>
      </c>
      <c r="Y39" s="12"/>
      <c r="Z39" s="14">
        <v>300000</v>
      </c>
      <c r="AA39" s="14">
        <v>1</v>
      </c>
      <c r="AB39" s="14">
        <v>97.15</v>
      </c>
      <c r="AC39" s="14">
        <v>0</v>
      </c>
      <c r="AD39" s="14">
        <v>291.45</v>
      </c>
      <c r="AE39" s="11"/>
      <c r="AF39" s="11"/>
      <c r="AG39" s="12" t="s">
        <v>19</v>
      </c>
      <c r="AH39" s="15">
        <v>3.1729165700000001E-4</v>
      </c>
      <c r="AI39" s="15">
        <v>8.8343407300000003E-4</v>
      </c>
      <c r="AJ39" s="15">
        <f t="shared" si="0"/>
        <v>1.0215454534177049E-4</v>
      </c>
    </row>
    <row r="40" spans="1:36" ht="13.5" thickBot="1">
      <c r="A40" s="21">
        <v>13908</v>
      </c>
      <c r="B40" s="21">
        <v>13908</v>
      </c>
      <c r="C40" s="12" t="s">
        <v>343</v>
      </c>
      <c r="D40" s="12" t="s">
        <v>344</v>
      </c>
      <c r="E40" s="12" t="s">
        <v>297</v>
      </c>
      <c r="F40" s="12" t="s">
        <v>345</v>
      </c>
      <c r="G40" s="12" t="s">
        <v>346</v>
      </c>
      <c r="H40" s="12" t="s">
        <v>185</v>
      </c>
      <c r="I40" s="12" t="s">
        <v>200</v>
      </c>
      <c r="J40" s="12" t="s">
        <v>72</v>
      </c>
      <c r="K40" s="12" t="s">
        <v>333</v>
      </c>
      <c r="L40" s="12" t="s">
        <v>187</v>
      </c>
      <c r="M40" s="12" t="s">
        <v>107</v>
      </c>
      <c r="N40" s="12" t="s">
        <v>270</v>
      </c>
      <c r="O40" s="12" t="s">
        <v>73</v>
      </c>
      <c r="P40" s="12" t="s">
        <v>271</v>
      </c>
      <c r="Q40" s="12" t="s">
        <v>75</v>
      </c>
      <c r="R40" s="12" t="s">
        <v>190</v>
      </c>
      <c r="S40" s="12" t="s">
        <v>76</v>
      </c>
      <c r="T40" s="22">
        <v>0.65600000000000003</v>
      </c>
      <c r="U40" s="23">
        <v>45991</v>
      </c>
      <c r="V40" s="15">
        <v>3.95E-2</v>
      </c>
      <c r="W40" s="24">
        <v>5.8700000000000002E-2</v>
      </c>
      <c r="X40" s="12" t="s">
        <v>191</v>
      </c>
      <c r="Y40" s="12"/>
      <c r="Z40" s="14">
        <v>13695</v>
      </c>
      <c r="AA40" s="14">
        <v>1</v>
      </c>
      <c r="AB40" s="14">
        <v>100.13</v>
      </c>
      <c r="AC40" s="14">
        <v>0</v>
      </c>
      <c r="AD40" s="14">
        <v>13.7128</v>
      </c>
      <c r="AE40" s="11"/>
      <c r="AF40" s="11"/>
      <c r="AG40" s="12" t="s">
        <v>19</v>
      </c>
      <c r="AH40" s="15">
        <v>4.3630011614089303E-5</v>
      </c>
      <c r="AI40" s="15">
        <v>4.1565808053205097E-5</v>
      </c>
      <c r="AJ40" s="15">
        <f t="shared" si="0"/>
        <v>4.8063985224313962E-6</v>
      </c>
    </row>
    <row r="41" spans="1:36" ht="13.5" thickBot="1">
      <c r="A41" s="21">
        <v>13908</v>
      </c>
      <c r="B41" s="21">
        <v>13908</v>
      </c>
      <c r="C41" s="12" t="s">
        <v>347</v>
      </c>
      <c r="D41" s="12" t="s">
        <v>348</v>
      </c>
      <c r="E41" s="12" t="s">
        <v>297</v>
      </c>
      <c r="F41" s="12" t="s">
        <v>349</v>
      </c>
      <c r="G41" s="12" t="s">
        <v>350</v>
      </c>
      <c r="H41" s="12" t="s">
        <v>185</v>
      </c>
      <c r="I41" s="12" t="s">
        <v>200</v>
      </c>
      <c r="J41" s="12" t="s">
        <v>72</v>
      </c>
      <c r="K41" s="12" t="s">
        <v>333</v>
      </c>
      <c r="L41" s="12" t="s">
        <v>187</v>
      </c>
      <c r="M41" s="12" t="s">
        <v>107</v>
      </c>
      <c r="N41" s="12" t="s">
        <v>351</v>
      </c>
      <c r="O41" s="12" t="s">
        <v>73</v>
      </c>
      <c r="P41" s="12" t="s">
        <v>263</v>
      </c>
      <c r="Q41" s="12" t="s">
        <v>232</v>
      </c>
      <c r="R41" s="12" t="s">
        <v>190</v>
      </c>
      <c r="S41" s="12" t="s">
        <v>76</v>
      </c>
      <c r="T41" s="22">
        <v>0.47399999999999998</v>
      </c>
      <c r="U41" s="23">
        <v>45921</v>
      </c>
      <c r="V41" s="15">
        <v>4.7500000000000001E-2</v>
      </c>
      <c r="W41" s="24">
        <v>5.9499999999999997E-2</v>
      </c>
      <c r="X41" s="12" t="s">
        <v>191</v>
      </c>
      <c r="Y41" s="12"/>
      <c r="Z41" s="14">
        <v>342857.14</v>
      </c>
      <c r="AA41" s="14">
        <v>1</v>
      </c>
      <c r="AB41" s="14">
        <v>99.61</v>
      </c>
      <c r="AC41" s="14">
        <v>0</v>
      </c>
      <c r="AD41" s="14">
        <v>341.52</v>
      </c>
      <c r="AE41" s="11"/>
      <c r="AF41" s="11"/>
      <c r="AG41" s="12" t="s">
        <v>19</v>
      </c>
      <c r="AH41" s="15">
        <v>5.4327409000000002E-4</v>
      </c>
      <c r="AI41" s="15">
        <v>1.0352046819999999E-3</v>
      </c>
      <c r="AJ41" s="15">
        <f t="shared" si="0"/>
        <v>1.1970430717145809E-4</v>
      </c>
    </row>
    <row r="42" spans="1:36" ht="13.5" thickBot="1">
      <c r="A42" s="21">
        <v>13908</v>
      </c>
      <c r="B42" s="21">
        <v>13908</v>
      </c>
      <c r="C42" s="12" t="s">
        <v>207</v>
      </c>
      <c r="D42" s="12" t="s">
        <v>208</v>
      </c>
      <c r="E42" s="12" t="s">
        <v>182</v>
      </c>
      <c r="F42" s="12" t="s">
        <v>352</v>
      </c>
      <c r="G42" s="12" t="s">
        <v>353</v>
      </c>
      <c r="H42" s="12" t="s">
        <v>185</v>
      </c>
      <c r="I42" s="12" t="s">
        <v>186</v>
      </c>
      <c r="J42" s="12" t="s">
        <v>72</v>
      </c>
      <c r="K42" s="12" t="s">
        <v>72</v>
      </c>
      <c r="L42" s="12" t="s">
        <v>187</v>
      </c>
      <c r="M42" s="12" t="s">
        <v>107</v>
      </c>
      <c r="N42" s="12" t="s">
        <v>205</v>
      </c>
      <c r="O42" s="12" t="s">
        <v>73</v>
      </c>
      <c r="P42" s="12" t="s">
        <v>206</v>
      </c>
      <c r="Q42" s="12" t="s">
        <v>75</v>
      </c>
      <c r="R42" s="12" t="s">
        <v>190</v>
      </c>
      <c r="S42" s="12" t="s">
        <v>76</v>
      </c>
      <c r="T42" s="22">
        <v>4.91</v>
      </c>
      <c r="U42" s="23">
        <v>49551</v>
      </c>
      <c r="V42" s="15">
        <v>6.4999999999999997E-3</v>
      </c>
      <c r="W42" s="24">
        <v>2.9700000000000001E-2</v>
      </c>
      <c r="X42" s="12" t="s">
        <v>191</v>
      </c>
      <c r="Y42" s="12"/>
      <c r="Z42" s="14">
        <v>173033.7</v>
      </c>
      <c r="AA42" s="14">
        <v>1</v>
      </c>
      <c r="AB42" s="14">
        <v>102.5</v>
      </c>
      <c r="AC42" s="14">
        <v>0</v>
      </c>
      <c r="AD42" s="14">
        <v>177.35954000000001</v>
      </c>
      <c r="AE42" s="11"/>
      <c r="AF42" s="11"/>
      <c r="AG42" s="12" t="s">
        <v>19</v>
      </c>
      <c r="AH42" s="15">
        <v>7.6608009767504997E-5</v>
      </c>
      <c r="AI42" s="15">
        <v>5.3760665900000001E-4</v>
      </c>
      <c r="AJ42" s="15">
        <f t="shared" si="0"/>
        <v>6.2165322253304376E-5</v>
      </c>
    </row>
    <row r="43" spans="1:36" ht="13.5" thickBot="1">
      <c r="A43" s="21">
        <v>13908</v>
      </c>
      <c r="B43" s="21">
        <v>13908</v>
      </c>
      <c r="C43" s="12" t="s">
        <v>354</v>
      </c>
      <c r="D43" s="12" t="s">
        <v>355</v>
      </c>
      <c r="E43" s="12" t="s">
        <v>297</v>
      </c>
      <c r="F43" s="12" t="s">
        <v>356</v>
      </c>
      <c r="G43" s="12" t="s">
        <v>357</v>
      </c>
      <c r="H43" s="12" t="s">
        <v>185</v>
      </c>
      <c r="I43" s="12" t="s">
        <v>200</v>
      </c>
      <c r="J43" s="12" t="s">
        <v>72</v>
      </c>
      <c r="K43" s="12" t="s">
        <v>333</v>
      </c>
      <c r="L43" s="12" t="s">
        <v>187</v>
      </c>
      <c r="M43" s="12" t="s">
        <v>107</v>
      </c>
      <c r="N43" s="12" t="s">
        <v>270</v>
      </c>
      <c r="O43" s="12" t="s">
        <v>73</v>
      </c>
      <c r="P43" s="12" t="s">
        <v>271</v>
      </c>
      <c r="Q43" s="12" t="s">
        <v>75</v>
      </c>
      <c r="R43" s="12" t="s">
        <v>190</v>
      </c>
      <c r="S43" s="12" t="s">
        <v>76</v>
      </c>
      <c r="T43" s="22">
        <v>1.724</v>
      </c>
      <c r="U43" s="23">
        <v>46965</v>
      </c>
      <c r="V43" s="15">
        <v>4.3499999999999997E-2</v>
      </c>
      <c r="W43" s="24">
        <v>6.1199999999999997E-2</v>
      </c>
      <c r="X43" s="12" t="s">
        <v>191</v>
      </c>
      <c r="Y43" s="12"/>
      <c r="Z43" s="14">
        <v>120000</v>
      </c>
      <c r="AA43" s="14">
        <v>1</v>
      </c>
      <c r="AB43" s="14">
        <v>97.91</v>
      </c>
      <c r="AC43" s="14">
        <v>0</v>
      </c>
      <c r="AD43" s="14">
        <v>117.492</v>
      </c>
      <c r="AE43" s="11"/>
      <c r="AF43" s="11"/>
      <c r="AG43" s="12" t="s">
        <v>19</v>
      </c>
      <c r="AH43" s="15">
        <v>3.0927835000000003E-4</v>
      </c>
      <c r="AI43" s="15">
        <v>3.5613805399999999E-4</v>
      </c>
      <c r="AJ43" s="15">
        <f t="shared" si="0"/>
        <v>4.1181478268297481E-5</v>
      </c>
    </row>
    <row r="44" spans="1:36" ht="13.5" thickBot="1">
      <c r="A44" s="21">
        <v>13908</v>
      </c>
      <c r="B44" s="21">
        <v>13908</v>
      </c>
      <c r="C44" s="12" t="s">
        <v>358</v>
      </c>
      <c r="D44" s="12" t="s">
        <v>359</v>
      </c>
      <c r="E44" s="12" t="s">
        <v>182</v>
      </c>
      <c r="F44" s="12" t="s">
        <v>360</v>
      </c>
      <c r="G44" s="12" t="s">
        <v>361</v>
      </c>
      <c r="H44" s="12" t="s">
        <v>185</v>
      </c>
      <c r="I44" s="12" t="s">
        <v>200</v>
      </c>
      <c r="J44" s="12" t="s">
        <v>72</v>
      </c>
      <c r="K44" s="12" t="s">
        <v>72</v>
      </c>
      <c r="L44" s="12" t="s">
        <v>187</v>
      </c>
      <c r="M44" s="12" t="s">
        <v>107</v>
      </c>
      <c r="N44" s="12" t="s">
        <v>327</v>
      </c>
      <c r="O44" s="12" t="s">
        <v>73</v>
      </c>
      <c r="P44" s="12" t="s">
        <v>197</v>
      </c>
      <c r="Q44" s="12" t="s">
        <v>75</v>
      </c>
      <c r="R44" s="12" t="s">
        <v>190</v>
      </c>
      <c r="S44" s="12" t="s">
        <v>76</v>
      </c>
      <c r="T44" s="22">
        <v>2.6560000000000001</v>
      </c>
      <c r="U44" s="23">
        <v>47696</v>
      </c>
      <c r="V44" s="15">
        <v>2.0500000000000001E-2</v>
      </c>
      <c r="W44" s="24">
        <v>5.4899999999999997E-2</v>
      </c>
      <c r="X44" s="12" t="s">
        <v>191</v>
      </c>
      <c r="Y44" s="12"/>
      <c r="Z44" s="14">
        <v>2000000</v>
      </c>
      <c r="AA44" s="14">
        <v>1</v>
      </c>
      <c r="AB44" s="14">
        <v>91.77</v>
      </c>
      <c r="AC44" s="14">
        <v>0</v>
      </c>
      <c r="AD44" s="14">
        <v>1835.4</v>
      </c>
      <c r="AE44" s="11"/>
      <c r="AF44" s="11"/>
      <c r="AG44" s="12" t="s">
        <v>19</v>
      </c>
      <c r="AH44" s="15">
        <v>2.0859965159999998E-3</v>
      </c>
      <c r="AI44" s="15">
        <v>5.5634067509999999E-3</v>
      </c>
      <c r="AJ44" s="15">
        <f t="shared" si="0"/>
        <v>6.4331601482341941E-4</v>
      </c>
    </row>
    <row r="45" spans="1:36" ht="13.5" thickBot="1">
      <c r="A45" s="21">
        <v>13908</v>
      </c>
      <c r="B45" s="21">
        <v>13908</v>
      </c>
      <c r="C45" s="12" t="s">
        <v>201</v>
      </c>
      <c r="D45" s="12" t="s">
        <v>202</v>
      </c>
      <c r="E45" s="12" t="s">
        <v>182</v>
      </c>
      <c r="F45" s="12" t="s">
        <v>362</v>
      </c>
      <c r="G45" s="12" t="s">
        <v>363</v>
      </c>
      <c r="H45" s="12" t="s">
        <v>185</v>
      </c>
      <c r="I45" s="12" t="s">
        <v>200</v>
      </c>
      <c r="J45" s="12" t="s">
        <v>72</v>
      </c>
      <c r="K45" s="12" t="s">
        <v>72</v>
      </c>
      <c r="L45" s="12" t="s">
        <v>187</v>
      </c>
      <c r="M45" s="12" t="s">
        <v>107</v>
      </c>
      <c r="N45" s="12" t="s">
        <v>205</v>
      </c>
      <c r="O45" s="12" t="s">
        <v>73</v>
      </c>
      <c r="P45" s="12" t="s">
        <v>206</v>
      </c>
      <c r="Q45" s="12" t="s">
        <v>75</v>
      </c>
      <c r="R45" s="12" t="s">
        <v>190</v>
      </c>
      <c r="S45" s="12" t="s">
        <v>76</v>
      </c>
      <c r="T45" s="22">
        <v>4.9139999999999997</v>
      </c>
      <c r="U45" s="23">
        <v>48218</v>
      </c>
      <c r="V45" s="15">
        <v>2.4400000000000002E-2</v>
      </c>
      <c r="W45" s="24">
        <v>5.1499999999999997E-2</v>
      </c>
      <c r="X45" s="12" t="s">
        <v>191</v>
      </c>
      <c r="Y45" s="12"/>
      <c r="Z45" s="14">
        <v>109300</v>
      </c>
      <c r="AA45" s="14">
        <v>1</v>
      </c>
      <c r="AB45" s="14">
        <v>88.38</v>
      </c>
      <c r="AC45" s="14">
        <v>0</v>
      </c>
      <c r="AD45" s="14">
        <v>96.599339999999998</v>
      </c>
      <c r="AE45" s="11"/>
      <c r="AF45" s="11"/>
      <c r="AG45" s="12" t="s">
        <v>19</v>
      </c>
      <c r="AH45" s="15">
        <v>8.9933829107622694E-5</v>
      </c>
      <c r="AI45" s="15">
        <v>2.9280888099999998E-4</v>
      </c>
      <c r="AJ45" s="15">
        <f t="shared" si="0"/>
        <v>3.3858506289295264E-5</v>
      </c>
    </row>
    <row r="46" spans="1:36" ht="13.5" thickBot="1">
      <c r="A46" s="21">
        <v>13908</v>
      </c>
      <c r="B46" s="21">
        <v>13908</v>
      </c>
      <c r="C46" s="12" t="s">
        <v>364</v>
      </c>
      <c r="D46" s="12" t="s">
        <v>365</v>
      </c>
      <c r="E46" s="12" t="s">
        <v>297</v>
      </c>
      <c r="F46" s="12" t="s">
        <v>366</v>
      </c>
      <c r="G46" s="12" t="s">
        <v>367</v>
      </c>
      <c r="H46" s="12" t="s">
        <v>185</v>
      </c>
      <c r="I46" s="12" t="s">
        <v>200</v>
      </c>
      <c r="J46" s="12" t="s">
        <v>72</v>
      </c>
      <c r="K46" s="12" t="s">
        <v>333</v>
      </c>
      <c r="L46" s="12" t="s">
        <v>187</v>
      </c>
      <c r="M46" s="12" t="s">
        <v>107</v>
      </c>
      <c r="N46" s="12" t="s">
        <v>270</v>
      </c>
      <c r="O46" s="12" t="s">
        <v>73</v>
      </c>
      <c r="P46" s="12" t="s">
        <v>197</v>
      </c>
      <c r="Q46" s="12" t="s">
        <v>75</v>
      </c>
      <c r="R46" s="12" t="s">
        <v>190</v>
      </c>
      <c r="S46" s="12" t="s">
        <v>76</v>
      </c>
      <c r="T46" s="22">
        <v>0.82399999999999995</v>
      </c>
      <c r="U46" s="23">
        <v>46054</v>
      </c>
      <c r="V46" s="15">
        <v>4.4299999999999999E-2</v>
      </c>
      <c r="W46" s="24">
        <v>0.15840000000000001</v>
      </c>
      <c r="X46" s="12" t="s">
        <v>191</v>
      </c>
      <c r="Y46" s="12"/>
      <c r="Z46" s="14">
        <v>2500.36</v>
      </c>
      <c r="AA46" s="14">
        <v>1</v>
      </c>
      <c r="AB46" s="14">
        <v>92.45</v>
      </c>
      <c r="AC46" s="14">
        <v>0</v>
      </c>
      <c r="AD46" s="14">
        <v>2.3115800000000002</v>
      </c>
      <c r="AE46" s="11"/>
      <c r="AF46" s="11"/>
      <c r="AG46" s="12" t="s">
        <v>19</v>
      </c>
      <c r="AH46" s="15">
        <v>6.4402831763942497E-6</v>
      </c>
      <c r="AI46" s="15">
        <v>7.00678859019513E-6</v>
      </c>
      <c r="AJ46" s="15">
        <f t="shared" si="0"/>
        <v>8.1021926203853109E-7</v>
      </c>
    </row>
    <row r="47" spans="1:36" ht="13.5" thickBot="1">
      <c r="A47" s="21">
        <v>13908</v>
      </c>
      <c r="B47" s="21">
        <v>13908</v>
      </c>
      <c r="C47" s="12" t="s">
        <v>368</v>
      </c>
      <c r="D47" s="12" t="s">
        <v>369</v>
      </c>
      <c r="E47" s="12" t="s">
        <v>182</v>
      </c>
      <c r="F47" s="12" t="s">
        <v>370</v>
      </c>
      <c r="G47" s="12" t="s">
        <v>371</v>
      </c>
      <c r="H47" s="12" t="s">
        <v>185</v>
      </c>
      <c r="I47" s="12" t="s">
        <v>186</v>
      </c>
      <c r="J47" s="12" t="s">
        <v>72</v>
      </c>
      <c r="K47" s="12" t="s">
        <v>72</v>
      </c>
      <c r="L47" s="12" t="s">
        <v>187</v>
      </c>
      <c r="M47" s="12" t="s">
        <v>107</v>
      </c>
      <c r="N47" s="12" t="s">
        <v>372</v>
      </c>
      <c r="O47" s="12" t="s">
        <v>73</v>
      </c>
      <c r="P47" s="12" t="s">
        <v>189</v>
      </c>
      <c r="Q47" s="12" t="s">
        <v>75</v>
      </c>
      <c r="R47" s="12" t="s">
        <v>190</v>
      </c>
      <c r="S47" s="12" t="s">
        <v>76</v>
      </c>
      <c r="T47" s="22">
        <v>1.2050000000000001</v>
      </c>
      <c r="U47" s="23">
        <v>48022</v>
      </c>
      <c r="V47" s="15">
        <v>2.3199999999999998E-2</v>
      </c>
      <c r="W47" s="24">
        <v>2.81E-2</v>
      </c>
      <c r="X47" s="12" t="s">
        <v>191</v>
      </c>
      <c r="Y47" s="12"/>
      <c r="Z47" s="14">
        <v>492009</v>
      </c>
      <c r="AA47" s="14">
        <v>1</v>
      </c>
      <c r="AB47" s="14">
        <v>117.07</v>
      </c>
      <c r="AC47" s="14">
        <v>0</v>
      </c>
      <c r="AD47" s="14">
        <v>575.99494000000004</v>
      </c>
      <c r="AE47" s="11"/>
      <c r="AF47" s="11"/>
      <c r="AG47" s="12" t="s">
        <v>19</v>
      </c>
      <c r="AH47" s="15">
        <v>1.64003E-3</v>
      </c>
      <c r="AI47" s="15">
        <v>1.745937745E-3</v>
      </c>
      <c r="AJ47" s="15">
        <f t="shared" si="0"/>
        <v>2.0188883587188329E-4</v>
      </c>
    </row>
    <row r="48" spans="1:36" ht="13.5" thickBot="1">
      <c r="A48" s="21">
        <v>13908</v>
      </c>
      <c r="B48" s="21">
        <v>13908</v>
      </c>
      <c r="C48" s="12" t="s">
        <v>237</v>
      </c>
      <c r="D48" s="12" t="s">
        <v>238</v>
      </c>
      <c r="E48" s="12" t="s">
        <v>182</v>
      </c>
      <c r="F48" s="12" t="s">
        <v>373</v>
      </c>
      <c r="G48" s="12" t="s">
        <v>374</v>
      </c>
      <c r="H48" s="12" t="s">
        <v>185</v>
      </c>
      <c r="I48" s="12" t="s">
        <v>186</v>
      </c>
      <c r="J48" s="12" t="s">
        <v>72</v>
      </c>
      <c r="K48" s="12" t="s">
        <v>72</v>
      </c>
      <c r="L48" s="12" t="s">
        <v>187</v>
      </c>
      <c r="M48" s="12" t="s">
        <v>107</v>
      </c>
      <c r="N48" s="12" t="s">
        <v>205</v>
      </c>
      <c r="O48" s="12" t="s">
        <v>73</v>
      </c>
      <c r="P48" s="12" t="s">
        <v>241</v>
      </c>
      <c r="Q48" s="12" t="s">
        <v>232</v>
      </c>
      <c r="R48" s="12" t="s">
        <v>190</v>
      </c>
      <c r="S48" s="12" t="s">
        <v>76</v>
      </c>
      <c r="T48" s="22">
        <v>6.149</v>
      </c>
      <c r="U48" s="23">
        <v>48665</v>
      </c>
      <c r="V48" s="15">
        <v>1.5800000000000002E-2</v>
      </c>
      <c r="W48" s="24">
        <v>3.1600000000000003E-2</v>
      </c>
      <c r="X48" s="12" t="s">
        <v>191</v>
      </c>
      <c r="Y48" s="12"/>
      <c r="Z48" s="14">
        <v>460282.07</v>
      </c>
      <c r="AA48" s="14">
        <v>1</v>
      </c>
      <c r="AB48" s="14">
        <v>105.26</v>
      </c>
      <c r="AC48" s="14">
        <v>0</v>
      </c>
      <c r="AD48" s="14">
        <v>484.49290999999999</v>
      </c>
      <c r="AE48" s="11"/>
      <c r="AF48" s="11"/>
      <c r="AG48" s="12" t="s">
        <v>19</v>
      </c>
      <c r="AH48" s="15">
        <v>4.1738667600000001E-4</v>
      </c>
      <c r="AI48" s="15">
        <v>1.4685796699999999E-3</v>
      </c>
      <c r="AJ48" s="15">
        <f t="shared" si="0"/>
        <v>1.6981695982968377E-4</v>
      </c>
    </row>
    <row r="49" spans="1:36" ht="13.5" thickBot="1">
      <c r="A49" s="21">
        <v>13908</v>
      </c>
      <c r="B49" s="21">
        <v>13908</v>
      </c>
      <c r="C49" s="12" t="s">
        <v>192</v>
      </c>
      <c r="D49" s="12" t="s">
        <v>193</v>
      </c>
      <c r="E49" s="12" t="s">
        <v>182</v>
      </c>
      <c r="F49" s="12" t="s">
        <v>375</v>
      </c>
      <c r="G49" s="12" t="s">
        <v>376</v>
      </c>
      <c r="H49" s="12" t="s">
        <v>185</v>
      </c>
      <c r="I49" s="12" t="s">
        <v>186</v>
      </c>
      <c r="J49" s="12" t="s">
        <v>72</v>
      </c>
      <c r="K49" s="12" t="s">
        <v>72</v>
      </c>
      <c r="L49" s="12" t="s">
        <v>187</v>
      </c>
      <c r="M49" s="12" t="s">
        <v>107</v>
      </c>
      <c r="N49" s="12" t="s">
        <v>196</v>
      </c>
      <c r="O49" s="12" t="s">
        <v>73</v>
      </c>
      <c r="P49" s="12" t="s">
        <v>197</v>
      </c>
      <c r="Q49" s="12" t="s">
        <v>75</v>
      </c>
      <c r="R49" s="12" t="s">
        <v>190</v>
      </c>
      <c r="S49" s="12" t="s">
        <v>76</v>
      </c>
      <c r="T49" s="22">
        <v>3.9860000000000002</v>
      </c>
      <c r="U49" s="23">
        <v>47938</v>
      </c>
      <c r="V49" s="15">
        <v>3.2500000000000001E-2</v>
      </c>
      <c r="W49" s="24">
        <v>3.7199999999999997E-2</v>
      </c>
      <c r="X49" s="12" t="s">
        <v>191</v>
      </c>
      <c r="Y49" s="12"/>
      <c r="Z49" s="14">
        <v>81555.78</v>
      </c>
      <c r="AA49" s="14">
        <v>1</v>
      </c>
      <c r="AB49" s="14">
        <v>113.73</v>
      </c>
      <c r="AC49" s="14">
        <v>0</v>
      </c>
      <c r="AD49" s="14">
        <v>92.753389999999996</v>
      </c>
      <c r="AE49" s="11"/>
      <c r="AF49" s="11"/>
      <c r="AG49" s="12" t="s">
        <v>19</v>
      </c>
      <c r="AH49" s="15">
        <v>2.38821315E-4</v>
      </c>
      <c r="AI49" s="15">
        <v>2.8115115800000001E-4</v>
      </c>
      <c r="AJ49" s="15">
        <f t="shared" si="0"/>
        <v>3.2510483391174892E-5</v>
      </c>
    </row>
    <row r="50" spans="1:36" ht="13.5" thickBot="1">
      <c r="A50" s="21">
        <v>13908</v>
      </c>
      <c r="B50" s="21">
        <v>13908</v>
      </c>
      <c r="C50" s="12" t="s">
        <v>377</v>
      </c>
      <c r="D50" s="12" t="s">
        <v>378</v>
      </c>
      <c r="E50" s="12" t="s">
        <v>182</v>
      </c>
      <c r="F50" s="12" t="s">
        <v>379</v>
      </c>
      <c r="G50" s="12" t="s">
        <v>380</v>
      </c>
      <c r="H50" s="12" t="s">
        <v>185</v>
      </c>
      <c r="I50" s="12" t="s">
        <v>186</v>
      </c>
      <c r="J50" s="12" t="s">
        <v>72</v>
      </c>
      <c r="K50" s="12" t="s">
        <v>72</v>
      </c>
      <c r="L50" s="12" t="s">
        <v>187</v>
      </c>
      <c r="M50" s="12" t="s">
        <v>107</v>
      </c>
      <c r="N50" s="12" t="s">
        <v>205</v>
      </c>
      <c r="O50" s="12" t="s">
        <v>73</v>
      </c>
      <c r="P50" s="12" t="s">
        <v>381</v>
      </c>
      <c r="Q50" s="12" t="s">
        <v>75</v>
      </c>
      <c r="R50" s="12" t="s">
        <v>190</v>
      </c>
      <c r="S50" s="12" t="s">
        <v>76</v>
      </c>
      <c r="T50" s="22">
        <v>0.75</v>
      </c>
      <c r="U50" s="23">
        <v>46022</v>
      </c>
      <c r="V50" s="15">
        <v>1E-3</v>
      </c>
      <c r="W50" s="24">
        <v>4.3400000000000001E-2</v>
      </c>
      <c r="X50" s="12" t="s">
        <v>191</v>
      </c>
      <c r="Y50" s="12"/>
      <c r="Z50" s="14">
        <v>2100000</v>
      </c>
      <c r="AA50" s="14">
        <v>1</v>
      </c>
      <c r="AB50" s="14">
        <v>116.52</v>
      </c>
      <c r="AC50" s="14">
        <v>0</v>
      </c>
      <c r="AD50" s="14">
        <v>2446.92</v>
      </c>
      <c r="AE50" s="11"/>
      <c r="AF50" s="11"/>
      <c r="AG50" s="12" t="s">
        <v>19</v>
      </c>
      <c r="AH50" s="15">
        <v>3.6486204729999998E-3</v>
      </c>
      <c r="AI50" s="15">
        <v>7.4170269410000003E-3</v>
      </c>
      <c r="AJ50" s="15">
        <f t="shared" si="0"/>
        <v>8.5765654516275548E-4</v>
      </c>
    </row>
    <row r="51" spans="1:36" ht="13.5" thickBot="1">
      <c r="A51" s="21">
        <v>13908</v>
      </c>
      <c r="B51" s="21">
        <v>13908</v>
      </c>
      <c r="C51" s="12" t="s">
        <v>358</v>
      </c>
      <c r="D51" s="12" t="s">
        <v>359</v>
      </c>
      <c r="E51" s="12" t="s">
        <v>182</v>
      </c>
      <c r="F51" s="12" t="s">
        <v>382</v>
      </c>
      <c r="G51" s="12" t="s">
        <v>383</v>
      </c>
      <c r="H51" s="12" t="s">
        <v>185</v>
      </c>
      <c r="I51" s="12" t="s">
        <v>384</v>
      </c>
      <c r="J51" s="12" t="s">
        <v>72</v>
      </c>
      <c r="K51" s="12" t="s">
        <v>72</v>
      </c>
      <c r="L51" s="12" t="s">
        <v>187</v>
      </c>
      <c r="M51" s="12" t="s">
        <v>107</v>
      </c>
      <c r="N51" s="12" t="s">
        <v>327</v>
      </c>
      <c r="O51" s="12" t="s">
        <v>73</v>
      </c>
      <c r="P51" s="12" t="s">
        <v>197</v>
      </c>
      <c r="Q51" s="12" t="s">
        <v>75</v>
      </c>
      <c r="R51" s="12" t="s">
        <v>190</v>
      </c>
      <c r="S51" s="12" t="s">
        <v>76</v>
      </c>
      <c r="T51" s="22">
        <v>2.3279999999999998</v>
      </c>
      <c r="U51" s="23">
        <v>46600</v>
      </c>
      <c r="V51" s="15">
        <v>2.5000000000000001E-3</v>
      </c>
      <c r="W51" s="24">
        <v>5.5199999999999999E-2</v>
      </c>
      <c r="X51" s="12" t="s">
        <v>191</v>
      </c>
      <c r="Y51" s="12"/>
      <c r="Z51" s="14">
        <v>429900</v>
      </c>
      <c r="AA51" s="14">
        <v>1</v>
      </c>
      <c r="AB51" s="14">
        <v>88.8</v>
      </c>
      <c r="AC51" s="14">
        <v>0</v>
      </c>
      <c r="AD51" s="14">
        <v>381.75119999999998</v>
      </c>
      <c r="AE51" s="11"/>
      <c r="AF51" s="11"/>
      <c r="AG51" s="12" t="s">
        <v>19</v>
      </c>
      <c r="AH51" s="15">
        <v>7.5873364299999997E-4</v>
      </c>
      <c r="AI51" s="15">
        <v>1.15715223E-3</v>
      </c>
      <c r="AJ51" s="15">
        <f t="shared" si="0"/>
        <v>1.338055250289082E-4</v>
      </c>
    </row>
    <row r="52" spans="1:36" ht="13.5" thickBot="1">
      <c r="A52" s="21">
        <v>13908</v>
      </c>
      <c r="B52" s="21">
        <v>13908</v>
      </c>
      <c r="C52" s="12" t="s">
        <v>385</v>
      </c>
      <c r="D52" s="12" t="s">
        <v>386</v>
      </c>
      <c r="E52" s="12" t="s">
        <v>182</v>
      </c>
      <c r="F52" s="12" t="s">
        <v>387</v>
      </c>
      <c r="G52" s="12" t="s">
        <v>388</v>
      </c>
      <c r="H52" s="12" t="s">
        <v>185</v>
      </c>
      <c r="I52" s="12" t="s">
        <v>200</v>
      </c>
      <c r="J52" s="12" t="s">
        <v>72</v>
      </c>
      <c r="K52" s="12" t="s">
        <v>72</v>
      </c>
      <c r="L52" s="12" t="s">
        <v>187</v>
      </c>
      <c r="M52" s="12" t="s">
        <v>107</v>
      </c>
      <c r="N52" s="12" t="s">
        <v>389</v>
      </c>
      <c r="O52" s="12" t="s">
        <v>73</v>
      </c>
      <c r="P52" s="12" t="s">
        <v>271</v>
      </c>
      <c r="Q52" s="12" t="s">
        <v>75</v>
      </c>
      <c r="R52" s="12" t="s">
        <v>190</v>
      </c>
      <c r="S52" s="12" t="s">
        <v>76</v>
      </c>
      <c r="T52" s="22">
        <v>0.98099999999999998</v>
      </c>
      <c r="U52" s="23">
        <v>46295</v>
      </c>
      <c r="V52" s="15">
        <v>3.9E-2</v>
      </c>
      <c r="W52" s="24">
        <v>5.4600000000000003E-2</v>
      </c>
      <c r="X52" s="12" t="s">
        <v>191</v>
      </c>
      <c r="Y52" s="12"/>
      <c r="Z52" s="14">
        <v>1186390</v>
      </c>
      <c r="AA52" s="14">
        <v>1</v>
      </c>
      <c r="AB52" s="14">
        <v>98.59</v>
      </c>
      <c r="AC52" s="14">
        <v>0</v>
      </c>
      <c r="AD52" s="14">
        <v>1169.6619000000001</v>
      </c>
      <c r="AE52" s="11"/>
      <c r="AF52" s="11"/>
      <c r="AG52" s="12" t="s">
        <v>19</v>
      </c>
      <c r="AH52" s="15">
        <v>2.058623629E-3</v>
      </c>
      <c r="AI52" s="15">
        <v>3.5454423620000001E-3</v>
      </c>
      <c r="AJ52" s="15">
        <f t="shared" si="0"/>
        <v>4.099717948124599E-4</v>
      </c>
    </row>
    <row r="53" spans="1:36" ht="13.5" thickBot="1">
      <c r="A53" s="21">
        <v>13908</v>
      </c>
      <c r="B53" s="21">
        <v>13908</v>
      </c>
      <c r="C53" s="12" t="s">
        <v>390</v>
      </c>
      <c r="D53" s="12" t="s">
        <v>391</v>
      </c>
      <c r="E53" s="12" t="s">
        <v>182</v>
      </c>
      <c r="F53" s="12" t="s">
        <v>392</v>
      </c>
      <c r="G53" s="12" t="s">
        <v>393</v>
      </c>
      <c r="H53" s="12" t="s">
        <v>185</v>
      </c>
      <c r="I53" s="12" t="s">
        <v>186</v>
      </c>
      <c r="J53" s="12" t="s">
        <v>72</v>
      </c>
      <c r="K53" s="12" t="s">
        <v>72</v>
      </c>
      <c r="L53" s="12" t="s">
        <v>187</v>
      </c>
      <c r="M53" s="12" t="s">
        <v>107</v>
      </c>
      <c r="N53" s="12" t="s">
        <v>351</v>
      </c>
      <c r="O53" s="12" t="s">
        <v>73</v>
      </c>
      <c r="P53" s="12" t="s">
        <v>263</v>
      </c>
      <c r="Q53" s="12" t="s">
        <v>232</v>
      </c>
      <c r="R53" s="12" t="s">
        <v>190</v>
      </c>
      <c r="S53" s="12" t="s">
        <v>76</v>
      </c>
      <c r="T53" s="22">
        <v>0.53100000000000003</v>
      </c>
      <c r="U53" s="23">
        <v>46022</v>
      </c>
      <c r="V53" s="15">
        <v>1.8499999999999999E-2</v>
      </c>
      <c r="W53" s="24">
        <v>2.9600000000000001E-2</v>
      </c>
      <c r="X53" s="12" t="s">
        <v>191</v>
      </c>
      <c r="Y53" s="12"/>
      <c r="Z53" s="14">
        <v>1960000</v>
      </c>
      <c r="AA53" s="14">
        <v>1</v>
      </c>
      <c r="AB53" s="14">
        <v>115.43</v>
      </c>
      <c r="AC53" s="14">
        <v>0</v>
      </c>
      <c r="AD53" s="14">
        <v>2262.4279999999999</v>
      </c>
      <c r="AE53" s="11"/>
      <c r="AF53" s="11"/>
      <c r="AG53" s="12" t="s">
        <v>19</v>
      </c>
      <c r="AH53" s="15">
        <v>7.5921908889999999E-3</v>
      </c>
      <c r="AI53" s="15">
        <v>6.8578005929999996E-3</v>
      </c>
      <c r="AJ53" s="15">
        <f t="shared" si="0"/>
        <v>7.9299126336761412E-4</v>
      </c>
    </row>
    <row r="54" spans="1:36" ht="13.5" thickBot="1">
      <c r="A54" s="21">
        <v>13908</v>
      </c>
      <c r="B54" s="21">
        <v>13908</v>
      </c>
      <c r="C54" s="12" t="s">
        <v>223</v>
      </c>
      <c r="D54" s="12" t="s">
        <v>224</v>
      </c>
      <c r="E54" s="12" t="s">
        <v>182</v>
      </c>
      <c r="F54" s="12" t="s">
        <v>394</v>
      </c>
      <c r="G54" s="12" t="s">
        <v>395</v>
      </c>
      <c r="H54" s="12" t="s">
        <v>185</v>
      </c>
      <c r="I54" s="12" t="s">
        <v>186</v>
      </c>
      <c r="J54" s="12" t="s">
        <v>72</v>
      </c>
      <c r="K54" s="12" t="s">
        <v>72</v>
      </c>
      <c r="L54" s="12" t="s">
        <v>187</v>
      </c>
      <c r="M54" s="12" t="s">
        <v>107</v>
      </c>
      <c r="N54" s="12" t="s">
        <v>205</v>
      </c>
      <c r="O54" s="12" t="s">
        <v>73</v>
      </c>
      <c r="P54" s="12" t="s">
        <v>206</v>
      </c>
      <c r="Q54" s="12" t="s">
        <v>75</v>
      </c>
      <c r="R54" s="12" t="s">
        <v>190</v>
      </c>
      <c r="S54" s="12" t="s">
        <v>76</v>
      </c>
      <c r="T54" s="22">
        <v>6.2430000000000003</v>
      </c>
      <c r="U54" s="23">
        <v>49207</v>
      </c>
      <c r="V54" s="15">
        <v>2.5000000000000001E-2</v>
      </c>
      <c r="W54" s="24">
        <v>3.1899999999999998E-2</v>
      </c>
      <c r="X54" s="12" t="s">
        <v>191</v>
      </c>
      <c r="Y54" s="12"/>
      <c r="Z54" s="14">
        <v>995944.4</v>
      </c>
      <c r="AA54" s="14">
        <v>1</v>
      </c>
      <c r="AB54" s="14">
        <v>111</v>
      </c>
      <c r="AC54" s="14">
        <v>0</v>
      </c>
      <c r="AD54" s="14">
        <v>1105.49828</v>
      </c>
      <c r="AE54" s="11"/>
      <c r="AF54" s="11"/>
      <c r="AG54" s="12" t="s">
        <v>19</v>
      </c>
      <c r="AH54" s="15">
        <v>7.3801781799999998E-4</v>
      </c>
      <c r="AI54" s="15">
        <v>3.3509516150000002E-3</v>
      </c>
      <c r="AJ54" s="15">
        <f t="shared" si="0"/>
        <v>3.8748215532513055E-4</v>
      </c>
    </row>
    <row r="55" spans="1:36" ht="13.5" thickBot="1">
      <c r="A55" s="21">
        <v>13908</v>
      </c>
      <c r="B55" s="21">
        <v>13908</v>
      </c>
      <c r="C55" s="12" t="s">
        <v>266</v>
      </c>
      <c r="D55" s="12" t="s">
        <v>267</v>
      </c>
      <c r="E55" s="12" t="s">
        <v>182</v>
      </c>
      <c r="F55" s="12" t="s">
        <v>396</v>
      </c>
      <c r="G55" s="12" t="s">
        <v>397</v>
      </c>
      <c r="H55" s="12" t="s">
        <v>185</v>
      </c>
      <c r="I55" s="12" t="s">
        <v>186</v>
      </c>
      <c r="J55" s="12" t="s">
        <v>72</v>
      </c>
      <c r="K55" s="12" t="s">
        <v>72</v>
      </c>
      <c r="L55" s="12" t="s">
        <v>187</v>
      </c>
      <c r="M55" s="12" t="s">
        <v>107</v>
      </c>
      <c r="N55" s="12" t="s">
        <v>270</v>
      </c>
      <c r="O55" s="12" t="s">
        <v>73</v>
      </c>
      <c r="P55" s="12" t="s">
        <v>271</v>
      </c>
      <c r="Q55" s="12" t="s">
        <v>75</v>
      </c>
      <c r="R55" s="12" t="s">
        <v>190</v>
      </c>
      <c r="S55" s="12" t="s">
        <v>76</v>
      </c>
      <c r="T55" s="22">
        <v>0.247</v>
      </c>
      <c r="U55" s="23">
        <v>45838</v>
      </c>
      <c r="V55" s="15">
        <v>1.2200000000000001E-2</v>
      </c>
      <c r="W55" s="24">
        <v>1.84E-2</v>
      </c>
      <c r="X55" s="12" t="s">
        <v>191</v>
      </c>
      <c r="Y55" s="12"/>
      <c r="Z55" s="14">
        <v>208354</v>
      </c>
      <c r="AA55" s="14">
        <v>1</v>
      </c>
      <c r="AB55" s="14">
        <v>115.74</v>
      </c>
      <c r="AC55" s="14">
        <v>0</v>
      </c>
      <c r="AD55" s="14">
        <v>241.14892</v>
      </c>
      <c r="AE55" s="11"/>
      <c r="AF55" s="11"/>
      <c r="AG55" s="12" t="s">
        <v>19</v>
      </c>
      <c r="AH55" s="15">
        <v>9.0588695600000004E-4</v>
      </c>
      <c r="AI55" s="15">
        <v>7.3096302099999997E-4</v>
      </c>
      <c r="AJ55" s="15">
        <f t="shared" si="0"/>
        <v>8.4523788925232411E-5</v>
      </c>
    </row>
    <row r="56" spans="1:36" ht="13.5" thickBot="1">
      <c r="A56" s="21">
        <v>13908</v>
      </c>
      <c r="B56" s="21">
        <v>13908</v>
      </c>
      <c r="C56" s="12" t="s">
        <v>398</v>
      </c>
      <c r="D56" s="12" t="s">
        <v>399</v>
      </c>
      <c r="E56" s="12" t="s">
        <v>182</v>
      </c>
      <c r="F56" s="12" t="s">
        <v>400</v>
      </c>
      <c r="G56" s="12" t="s">
        <v>401</v>
      </c>
      <c r="H56" s="12" t="s">
        <v>185</v>
      </c>
      <c r="I56" s="12" t="s">
        <v>186</v>
      </c>
      <c r="J56" s="12" t="s">
        <v>72</v>
      </c>
      <c r="K56" s="12" t="s">
        <v>72</v>
      </c>
      <c r="L56" s="12" t="s">
        <v>187</v>
      </c>
      <c r="M56" s="12" t="s">
        <v>107</v>
      </c>
      <c r="N56" s="12" t="s">
        <v>372</v>
      </c>
      <c r="O56" s="12" t="s">
        <v>73</v>
      </c>
      <c r="P56" s="12" t="s">
        <v>189</v>
      </c>
      <c r="Q56" s="12" t="s">
        <v>75</v>
      </c>
      <c r="R56" s="12" t="s">
        <v>190</v>
      </c>
      <c r="S56" s="12" t="s">
        <v>76</v>
      </c>
      <c r="T56" s="22">
        <v>1.712</v>
      </c>
      <c r="U56" s="23">
        <v>46934</v>
      </c>
      <c r="V56" s="15">
        <v>2E-3</v>
      </c>
      <c r="W56" s="24">
        <v>2.6700000000000002E-2</v>
      </c>
      <c r="X56" s="12" t="s">
        <v>191</v>
      </c>
      <c r="Y56" s="12"/>
      <c r="Z56" s="14">
        <v>300000</v>
      </c>
      <c r="AA56" s="14">
        <v>1</v>
      </c>
      <c r="AB56" s="14">
        <v>111.08</v>
      </c>
      <c r="AC56" s="14">
        <v>0</v>
      </c>
      <c r="AD56" s="14">
        <v>333.24</v>
      </c>
      <c r="AE56" s="11"/>
      <c r="AF56" s="11"/>
      <c r="AG56" s="12" t="s">
        <v>19</v>
      </c>
      <c r="AH56" s="15">
        <v>3.5603829000000002E-4</v>
      </c>
      <c r="AI56" s="15">
        <v>1.0101066059999999E-3</v>
      </c>
      <c r="AJ56" s="15">
        <f t="shared" si="0"/>
        <v>1.1680212966097651E-4</v>
      </c>
    </row>
    <row r="57" spans="1:36" ht="13.5" thickBot="1">
      <c r="A57" s="21">
        <v>13908</v>
      </c>
      <c r="B57" s="21">
        <v>13908</v>
      </c>
      <c r="C57" s="12" t="s">
        <v>201</v>
      </c>
      <c r="D57" s="12" t="s">
        <v>202</v>
      </c>
      <c r="E57" s="12" t="s">
        <v>182</v>
      </c>
      <c r="F57" s="12" t="s">
        <v>402</v>
      </c>
      <c r="G57" s="12" t="s">
        <v>403</v>
      </c>
      <c r="H57" s="12" t="s">
        <v>185</v>
      </c>
      <c r="I57" s="12" t="s">
        <v>186</v>
      </c>
      <c r="J57" s="12" t="s">
        <v>72</v>
      </c>
      <c r="K57" s="12" t="s">
        <v>72</v>
      </c>
      <c r="L57" s="12" t="s">
        <v>187</v>
      </c>
      <c r="M57" s="12" t="s">
        <v>107</v>
      </c>
      <c r="N57" s="12" t="s">
        <v>205</v>
      </c>
      <c r="O57" s="12" t="s">
        <v>73</v>
      </c>
      <c r="P57" s="12" t="s">
        <v>206</v>
      </c>
      <c r="Q57" s="12" t="s">
        <v>75</v>
      </c>
      <c r="R57" s="12" t="s">
        <v>190</v>
      </c>
      <c r="S57" s="12" t="s">
        <v>76</v>
      </c>
      <c r="T57" s="22">
        <v>5.1180000000000003</v>
      </c>
      <c r="U57" s="23">
        <v>48218</v>
      </c>
      <c r="V57" s="15">
        <v>9.1999999999999998E-3</v>
      </c>
      <c r="W57" s="24">
        <v>2.98E-2</v>
      </c>
      <c r="X57" s="12" t="s">
        <v>191</v>
      </c>
      <c r="Y57" s="12"/>
      <c r="Z57" s="14">
        <v>1559390</v>
      </c>
      <c r="AA57" s="14">
        <v>1</v>
      </c>
      <c r="AB57" s="14">
        <v>104.6</v>
      </c>
      <c r="AC57" s="14">
        <v>0</v>
      </c>
      <c r="AD57" s="14">
        <v>1631.12194</v>
      </c>
      <c r="AE57" s="11"/>
      <c r="AF57" s="11"/>
      <c r="AG57" s="12" t="s">
        <v>19</v>
      </c>
      <c r="AH57" s="15">
        <v>6.0284615999999999E-4</v>
      </c>
      <c r="AI57" s="15">
        <v>4.9442055210000002E-3</v>
      </c>
      <c r="AJ57" s="15">
        <f t="shared" si="0"/>
        <v>5.7171562936245211E-4</v>
      </c>
    </row>
    <row r="58" spans="1:36" ht="13.5" thickBot="1">
      <c r="A58" s="21">
        <v>13908</v>
      </c>
      <c r="B58" s="21">
        <v>13908</v>
      </c>
      <c r="C58" s="12" t="s">
        <v>218</v>
      </c>
      <c r="D58" s="12" t="s">
        <v>219</v>
      </c>
      <c r="E58" s="12" t="s">
        <v>182</v>
      </c>
      <c r="F58" s="12" t="s">
        <v>404</v>
      </c>
      <c r="G58" s="12" t="s">
        <v>405</v>
      </c>
      <c r="H58" s="12" t="s">
        <v>185</v>
      </c>
      <c r="I58" s="12" t="s">
        <v>200</v>
      </c>
      <c r="J58" s="12" t="s">
        <v>72</v>
      </c>
      <c r="K58" s="12" t="s">
        <v>72</v>
      </c>
      <c r="L58" s="12" t="s">
        <v>187</v>
      </c>
      <c r="M58" s="12" t="s">
        <v>107</v>
      </c>
      <c r="N58" s="12" t="s">
        <v>222</v>
      </c>
      <c r="O58" s="12" t="s">
        <v>73</v>
      </c>
      <c r="P58" s="12" t="s">
        <v>189</v>
      </c>
      <c r="Q58" s="12" t="s">
        <v>75</v>
      </c>
      <c r="R58" s="12" t="s">
        <v>190</v>
      </c>
      <c r="S58" s="12" t="s">
        <v>76</v>
      </c>
      <c r="T58" s="22">
        <v>1.8069999999999999</v>
      </c>
      <c r="U58" s="23">
        <v>47027</v>
      </c>
      <c r="V58" s="15">
        <v>2.1499999999999998E-2</v>
      </c>
      <c r="W58" s="24">
        <v>5.1900000000000002E-2</v>
      </c>
      <c r="X58" s="12" t="s">
        <v>191</v>
      </c>
      <c r="Y58" s="12"/>
      <c r="Z58" s="14">
        <v>2286704.12</v>
      </c>
      <c r="AA58" s="14">
        <v>1</v>
      </c>
      <c r="AB58" s="14">
        <v>94.82</v>
      </c>
      <c r="AC58" s="14">
        <v>20.172000000000001</v>
      </c>
      <c r="AD58" s="14">
        <v>2188.4248499999999</v>
      </c>
      <c r="AE58" s="11"/>
      <c r="AF58" s="11"/>
      <c r="AG58" s="12" t="s">
        <v>19</v>
      </c>
      <c r="AH58" s="15">
        <v>3.0098389040000002E-3</v>
      </c>
      <c r="AI58" s="15">
        <v>6.6334845730000001E-3</v>
      </c>
      <c r="AJ58" s="15">
        <f t="shared" si="0"/>
        <v>7.6705282403974025E-4</v>
      </c>
    </row>
    <row r="59" spans="1:36" ht="13.5" thickBot="1">
      <c r="A59" s="21">
        <v>13908</v>
      </c>
      <c r="B59" s="21">
        <v>13908</v>
      </c>
      <c r="C59" s="12" t="s">
        <v>266</v>
      </c>
      <c r="D59" s="12" t="s">
        <v>267</v>
      </c>
      <c r="E59" s="12" t="s">
        <v>182</v>
      </c>
      <c r="F59" s="12" t="s">
        <v>406</v>
      </c>
      <c r="G59" s="12" t="s">
        <v>407</v>
      </c>
      <c r="H59" s="12" t="s">
        <v>185</v>
      </c>
      <c r="I59" s="12" t="s">
        <v>200</v>
      </c>
      <c r="J59" s="12" t="s">
        <v>72</v>
      </c>
      <c r="K59" s="12" t="s">
        <v>72</v>
      </c>
      <c r="L59" s="12" t="s">
        <v>187</v>
      </c>
      <c r="M59" s="12" t="s">
        <v>107</v>
      </c>
      <c r="N59" s="12" t="s">
        <v>270</v>
      </c>
      <c r="O59" s="12" t="s">
        <v>73</v>
      </c>
      <c r="P59" s="12" t="s">
        <v>271</v>
      </c>
      <c r="Q59" s="12" t="s">
        <v>75</v>
      </c>
      <c r="R59" s="12" t="s">
        <v>190</v>
      </c>
      <c r="S59" s="12" t="s">
        <v>76</v>
      </c>
      <c r="T59" s="22">
        <v>2.2509999999999999</v>
      </c>
      <c r="U59" s="23">
        <v>46645</v>
      </c>
      <c r="V59" s="15">
        <v>2.3E-2</v>
      </c>
      <c r="W59" s="24">
        <v>5.28E-2</v>
      </c>
      <c r="X59" s="12" t="s">
        <v>191</v>
      </c>
      <c r="Y59" s="12"/>
      <c r="Z59" s="14">
        <v>218702.71</v>
      </c>
      <c r="AA59" s="14">
        <v>1</v>
      </c>
      <c r="AB59" s="14">
        <v>93.84</v>
      </c>
      <c r="AC59" s="14">
        <v>0</v>
      </c>
      <c r="AD59" s="14">
        <v>205.23061999999999</v>
      </c>
      <c r="AE59" s="11"/>
      <c r="AF59" s="11"/>
      <c r="AG59" s="12" t="s">
        <v>19</v>
      </c>
      <c r="AH59" s="15">
        <v>3.0319180100000002E-4</v>
      </c>
      <c r="AI59" s="15">
        <v>6.2208860000000001E-4</v>
      </c>
      <c r="AJ59" s="15">
        <f t="shared" si="0"/>
        <v>7.1934262056303557E-5</v>
      </c>
    </row>
    <row r="60" spans="1:36" ht="13.5" thickBot="1">
      <c r="A60" s="21">
        <v>13908</v>
      </c>
      <c r="B60" s="21">
        <v>13908</v>
      </c>
      <c r="C60" s="12" t="s">
        <v>408</v>
      </c>
      <c r="D60" s="12" t="s">
        <v>409</v>
      </c>
      <c r="E60" s="12" t="s">
        <v>182</v>
      </c>
      <c r="F60" s="12" t="s">
        <v>410</v>
      </c>
      <c r="G60" s="12" t="s">
        <v>411</v>
      </c>
      <c r="H60" s="12" t="s">
        <v>185</v>
      </c>
      <c r="I60" s="12" t="s">
        <v>200</v>
      </c>
      <c r="J60" s="12" t="s">
        <v>72</v>
      </c>
      <c r="K60" s="12" t="s">
        <v>72</v>
      </c>
      <c r="L60" s="12" t="s">
        <v>187</v>
      </c>
      <c r="M60" s="12" t="s">
        <v>107</v>
      </c>
      <c r="N60" s="12" t="s">
        <v>196</v>
      </c>
      <c r="O60" s="12" t="s">
        <v>73</v>
      </c>
      <c r="P60" s="12" t="s">
        <v>328</v>
      </c>
      <c r="Q60" s="12" t="s">
        <v>328</v>
      </c>
      <c r="R60" s="12" t="s">
        <v>190</v>
      </c>
      <c r="S60" s="12" t="s">
        <v>76</v>
      </c>
      <c r="T60" s="22">
        <v>0.247</v>
      </c>
      <c r="U60" s="23">
        <v>45838</v>
      </c>
      <c r="V60" s="15">
        <v>4.4900000000000002E-2</v>
      </c>
      <c r="W60" s="24">
        <v>8.0600000000000005E-2</v>
      </c>
      <c r="X60" s="12" t="s">
        <v>191</v>
      </c>
      <c r="Y60" s="12"/>
      <c r="Z60" s="14">
        <v>201892.99</v>
      </c>
      <c r="AA60" s="14">
        <v>1</v>
      </c>
      <c r="AB60" s="14">
        <v>100.31</v>
      </c>
      <c r="AC60" s="14">
        <v>0</v>
      </c>
      <c r="AD60" s="14">
        <v>202.51885999999999</v>
      </c>
      <c r="AE60" s="11"/>
      <c r="AF60" s="11"/>
      <c r="AG60" s="12" t="s">
        <v>19</v>
      </c>
      <c r="AH60" s="15">
        <v>5.7118985800000003E-3</v>
      </c>
      <c r="AI60" s="15">
        <v>6.1386879800000001E-4</v>
      </c>
      <c r="AJ60" s="15">
        <f t="shared" si="0"/>
        <v>7.0983777891349013E-5</v>
      </c>
    </row>
    <row r="61" spans="1:36" ht="13.5" thickBot="1">
      <c r="A61" s="21">
        <v>13908</v>
      </c>
      <c r="B61" s="21">
        <v>13908</v>
      </c>
      <c r="C61" s="12" t="s">
        <v>192</v>
      </c>
      <c r="D61" s="12" t="s">
        <v>193</v>
      </c>
      <c r="E61" s="12" t="s">
        <v>182</v>
      </c>
      <c r="F61" s="12" t="s">
        <v>412</v>
      </c>
      <c r="G61" s="12" t="s">
        <v>413</v>
      </c>
      <c r="H61" s="12" t="s">
        <v>185</v>
      </c>
      <c r="I61" s="12" t="s">
        <v>200</v>
      </c>
      <c r="J61" s="12" t="s">
        <v>72</v>
      </c>
      <c r="K61" s="12" t="s">
        <v>72</v>
      </c>
      <c r="L61" s="12" t="s">
        <v>187</v>
      </c>
      <c r="M61" s="12" t="s">
        <v>107</v>
      </c>
      <c r="N61" s="12" t="s">
        <v>196</v>
      </c>
      <c r="O61" s="12" t="s">
        <v>73</v>
      </c>
      <c r="P61" s="12" t="s">
        <v>197</v>
      </c>
      <c r="Q61" s="12" t="s">
        <v>75</v>
      </c>
      <c r="R61" s="12" t="s">
        <v>190</v>
      </c>
      <c r="S61" s="12" t="s">
        <v>76</v>
      </c>
      <c r="T61" s="22">
        <v>2.85</v>
      </c>
      <c r="U61" s="23">
        <v>47603</v>
      </c>
      <c r="V61" s="15">
        <v>2.8000000000000001E-2</v>
      </c>
      <c r="W61" s="24">
        <v>5.9700000000000003E-2</v>
      </c>
      <c r="X61" s="12" t="s">
        <v>191</v>
      </c>
      <c r="Y61" s="12"/>
      <c r="Z61" s="14">
        <v>1448500</v>
      </c>
      <c r="AA61" s="14">
        <v>1</v>
      </c>
      <c r="AB61" s="14">
        <v>92.74</v>
      </c>
      <c r="AC61" s="14">
        <v>0</v>
      </c>
      <c r="AD61" s="14">
        <v>1343.3389</v>
      </c>
      <c r="AE61" s="11"/>
      <c r="AF61" s="11"/>
      <c r="AG61" s="12" t="s">
        <v>19</v>
      </c>
      <c r="AH61" s="15">
        <v>1.179292326E-3</v>
      </c>
      <c r="AI61" s="15">
        <v>4.0718866209999999E-3</v>
      </c>
      <c r="AJ61" s="15">
        <f t="shared" si="0"/>
        <v>4.7084637011293224E-4</v>
      </c>
    </row>
    <row r="62" spans="1:36" ht="13.5" thickBot="1">
      <c r="A62" s="21">
        <v>13908</v>
      </c>
      <c r="B62" s="21">
        <v>13908</v>
      </c>
      <c r="C62" s="12" t="s">
        <v>390</v>
      </c>
      <c r="D62" s="12" t="s">
        <v>391</v>
      </c>
      <c r="E62" s="12" t="s">
        <v>182</v>
      </c>
      <c r="F62" s="12" t="s">
        <v>414</v>
      </c>
      <c r="G62" s="12" t="s">
        <v>415</v>
      </c>
      <c r="H62" s="12" t="s">
        <v>185</v>
      </c>
      <c r="I62" s="12" t="s">
        <v>186</v>
      </c>
      <c r="J62" s="12" t="s">
        <v>72</v>
      </c>
      <c r="K62" s="12" t="s">
        <v>72</v>
      </c>
      <c r="L62" s="12" t="s">
        <v>187</v>
      </c>
      <c r="M62" s="12" t="s">
        <v>107</v>
      </c>
      <c r="N62" s="12" t="s">
        <v>351</v>
      </c>
      <c r="O62" s="12" t="s">
        <v>73</v>
      </c>
      <c r="P62" s="12" t="s">
        <v>263</v>
      </c>
      <c r="Q62" s="12" t="s">
        <v>232</v>
      </c>
      <c r="R62" s="12" t="s">
        <v>190</v>
      </c>
      <c r="S62" s="12" t="s">
        <v>76</v>
      </c>
      <c r="T62" s="22">
        <v>0.43099999999999999</v>
      </c>
      <c r="U62" s="23">
        <v>46054</v>
      </c>
      <c r="V62" s="15">
        <v>0.01</v>
      </c>
      <c r="W62" s="24">
        <v>2.87E-2</v>
      </c>
      <c r="X62" s="12" t="s">
        <v>191</v>
      </c>
      <c r="Y62" s="12"/>
      <c r="Z62" s="14">
        <v>161178.59</v>
      </c>
      <c r="AA62" s="14">
        <v>1</v>
      </c>
      <c r="AB62" s="14">
        <v>113.7</v>
      </c>
      <c r="AC62" s="14">
        <v>0</v>
      </c>
      <c r="AD62" s="14">
        <v>183.26006000000001</v>
      </c>
      <c r="AE62" s="11"/>
      <c r="AF62" s="11"/>
      <c r="AG62" s="12" t="s">
        <v>19</v>
      </c>
      <c r="AH62" s="15">
        <v>9.5300880400000002E-4</v>
      </c>
      <c r="AI62" s="15">
        <v>5.5549212900000001E-4</v>
      </c>
      <c r="AJ62" s="15">
        <f t="shared" si="0"/>
        <v>6.4233481244143365E-5</v>
      </c>
    </row>
    <row r="63" spans="1:36" ht="13.5" thickBot="1">
      <c r="A63" s="21">
        <v>13908</v>
      </c>
      <c r="B63" s="21">
        <v>13908</v>
      </c>
      <c r="C63" s="12" t="s">
        <v>416</v>
      </c>
      <c r="D63" s="12" t="s">
        <v>417</v>
      </c>
      <c r="E63" s="12" t="s">
        <v>182</v>
      </c>
      <c r="F63" s="12" t="s">
        <v>418</v>
      </c>
      <c r="G63" s="12" t="s">
        <v>419</v>
      </c>
      <c r="H63" s="12" t="s">
        <v>185</v>
      </c>
      <c r="I63" s="12" t="s">
        <v>186</v>
      </c>
      <c r="J63" s="12" t="s">
        <v>72</v>
      </c>
      <c r="K63" s="12" t="s">
        <v>72</v>
      </c>
      <c r="L63" s="12" t="s">
        <v>187</v>
      </c>
      <c r="M63" s="12" t="s">
        <v>107</v>
      </c>
      <c r="N63" s="12" t="s">
        <v>205</v>
      </c>
      <c r="O63" s="12" t="s">
        <v>73</v>
      </c>
      <c r="P63" s="12" t="s">
        <v>381</v>
      </c>
      <c r="Q63" s="12" t="s">
        <v>75</v>
      </c>
      <c r="R63" s="12" t="s">
        <v>190</v>
      </c>
      <c r="S63" s="12" t="s">
        <v>76</v>
      </c>
      <c r="T63" s="22">
        <v>4.8499999999999996</v>
      </c>
      <c r="U63" s="23">
        <v>47664</v>
      </c>
      <c r="V63" s="15">
        <v>6.4000000000000003E-3</v>
      </c>
      <c r="W63" s="24">
        <v>3.15E-2</v>
      </c>
      <c r="X63" s="12" t="s">
        <v>191</v>
      </c>
      <c r="Y63" s="12"/>
      <c r="Z63" s="14">
        <v>479797.99</v>
      </c>
      <c r="AA63" s="14">
        <v>1</v>
      </c>
      <c r="AB63" s="14">
        <v>101.65</v>
      </c>
      <c r="AC63" s="14">
        <v>0</v>
      </c>
      <c r="AD63" s="14">
        <v>487.71465999999998</v>
      </c>
      <c r="AE63" s="11"/>
      <c r="AF63" s="11"/>
      <c r="AG63" s="12" t="s">
        <v>19</v>
      </c>
      <c r="AH63" s="15">
        <v>1.8920509430000001E-3</v>
      </c>
      <c r="AI63" s="15">
        <v>1.478345337E-3</v>
      </c>
      <c r="AJ63" s="15">
        <f t="shared" si="0"/>
        <v>1.7094619780002121E-4</v>
      </c>
    </row>
    <row r="64" spans="1:36" ht="13.5" thickBot="1">
      <c r="A64" s="21">
        <v>13908</v>
      </c>
      <c r="B64" s="21">
        <v>13908</v>
      </c>
      <c r="C64" s="12" t="s">
        <v>377</v>
      </c>
      <c r="D64" s="12" t="s">
        <v>378</v>
      </c>
      <c r="E64" s="12" t="s">
        <v>182</v>
      </c>
      <c r="F64" s="12" t="s">
        <v>420</v>
      </c>
      <c r="G64" s="12" t="s">
        <v>421</v>
      </c>
      <c r="H64" s="12" t="s">
        <v>185</v>
      </c>
      <c r="I64" s="12" t="s">
        <v>186</v>
      </c>
      <c r="J64" s="12" t="s">
        <v>72</v>
      </c>
      <c r="K64" s="12" t="s">
        <v>72</v>
      </c>
      <c r="L64" s="12" t="s">
        <v>187</v>
      </c>
      <c r="M64" s="12" t="s">
        <v>107</v>
      </c>
      <c r="N64" s="12" t="s">
        <v>205</v>
      </c>
      <c r="O64" s="12" t="s">
        <v>73</v>
      </c>
      <c r="P64" s="12" t="s">
        <v>381</v>
      </c>
      <c r="Q64" s="12" t="s">
        <v>75</v>
      </c>
      <c r="R64" s="12" t="s">
        <v>190</v>
      </c>
      <c r="S64" s="12" t="s">
        <v>76</v>
      </c>
      <c r="T64" s="22">
        <v>3.4849999999999999</v>
      </c>
      <c r="U64" s="23">
        <v>47027</v>
      </c>
      <c r="V64" s="15">
        <v>3.0000000000000001E-3</v>
      </c>
      <c r="W64" s="24">
        <v>3.1199999999999999E-2</v>
      </c>
      <c r="X64" s="12" t="s">
        <v>191</v>
      </c>
      <c r="Y64" s="12"/>
      <c r="Z64" s="14">
        <v>50000</v>
      </c>
      <c r="AA64" s="14">
        <v>1</v>
      </c>
      <c r="AB64" s="14">
        <v>103.87</v>
      </c>
      <c r="AC64" s="14">
        <v>0</v>
      </c>
      <c r="AD64" s="14">
        <v>51.935000000000002</v>
      </c>
      <c r="AE64" s="11"/>
      <c r="AF64" s="11"/>
      <c r="AG64" s="12" t="s">
        <v>19</v>
      </c>
      <c r="AH64" s="15">
        <v>1.0609089E-4</v>
      </c>
      <c r="AI64" s="15">
        <v>1.5742373799999999E-4</v>
      </c>
      <c r="AJ64" s="15">
        <f t="shared" si="0"/>
        <v>1.8203452778606456E-5</v>
      </c>
    </row>
    <row r="65" spans="1:36" ht="13.5" thickBot="1">
      <c r="A65" s="21">
        <v>13908</v>
      </c>
      <c r="B65" s="21">
        <v>13908</v>
      </c>
      <c r="C65" s="12" t="s">
        <v>422</v>
      </c>
      <c r="D65" s="12" t="s">
        <v>423</v>
      </c>
      <c r="E65" s="12" t="s">
        <v>182</v>
      </c>
      <c r="F65" s="12" t="s">
        <v>424</v>
      </c>
      <c r="G65" s="12" t="s">
        <v>425</v>
      </c>
      <c r="H65" s="12" t="s">
        <v>185</v>
      </c>
      <c r="I65" s="12" t="s">
        <v>200</v>
      </c>
      <c r="J65" s="12" t="s">
        <v>72</v>
      </c>
      <c r="K65" s="12" t="s">
        <v>72</v>
      </c>
      <c r="L65" s="12" t="s">
        <v>187</v>
      </c>
      <c r="M65" s="12" t="s">
        <v>107</v>
      </c>
      <c r="N65" s="12" t="s">
        <v>196</v>
      </c>
      <c r="O65" s="12" t="s">
        <v>73</v>
      </c>
      <c r="P65" s="12" t="s">
        <v>328</v>
      </c>
      <c r="Q65" s="12" t="s">
        <v>328</v>
      </c>
      <c r="R65" s="12" t="s">
        <v>190</v>
      </c>
      <c r="S65" s="12" t="s">
        <v>76</v>
      </c>
      <c r="T65" s="22">
        <v>0.26300000000000001</v>
      </c>
      <c r="U65" s="23">
        <v>45844</v>
      </c>
      <c r="V65" s="15">
        <v>3.5999999999999997E-2</v>
      </c>
      <c r="W65" s="24">
        <v>6.7699999999999996E-2</v>
      </c>
      <c r="X65" s="12" t="s">
        <v>191</v>
      </c>
      <c r="Y65" s="12"/>
      <c r="Z65" s="14">
        <v>5631</v>
      </c>
      <c r="AA65" s="14">
        <v>1</v>
      </c>
      <c r="AB65" s="14">
        <v>100.06</v>
      </c>
      <c r="AC65" s="14">
        <v>0</v>
      </c>
      <c r="AD65" s="14">
        <v>5.6343800000000002</v>
      </c>
      <c r="AE65" s="11"/>
      <c r="AF65" s="11"/>
      <c r="AG65" s="12" t="s">
        <v>19</v>
      </c>
      <c r="AH65" s="15">
        <v>1.26697501E-4</v>
      </c>
      <c r="AI65" s="15">
        <v>1.7078755438627999E-5</v>
      </c>
      <c r="AJ65" s="15">
        <f t="shared" si="0"/>
        <v>1.9748757151578827E-6</v>
      </c>
    </row>
    <row r="66" spans="1:36" ht="13.5" thickBot="1">
      <c r="A66" s="21">
        <v>13908</v>
      </c>
      <c r="B66" s="21">
        <v>13908</v>
      </c>
      <c r="C66" s="12" t="s">
        <v>426</v>
      </c>
      <c r="D66" s="12" t="s">
        <v>427</v>
      </c>
      <c r="E66" s="12" t="s">
        <v>182</v>
      </c>
      <c r="F66" s="12" t="s">
        <v>428</v>
      </c>
      <c r="G66" s="12" t="s">
        <v>429</v>
      </c>
      <c r="H66" s="12" t="s">
        <v>185</v>
      </c>
      <c r="I66" s="12" t="s">
        <v>200</v>
      </c>
      <c r="J66" s="12" t="s">
        <v>72</v>
      </c>
      <c r="K66" s="12" t="s">
        <v>72</v>
      </c>
      <c r="L66" s="12" t="s">
        <v>187</v>
      </c>
      <c r="M66" s="12" t="s">
        <v>107</v>
      </c>
      <c r="N66" s="12" t="s">
        <v>305</v>
      </c>
      <c r="O66" s="12" t="s">
        <v>73</v>
      </c>
      <c r="P66" s="12" t="s">
        <v>316</v>
      </c>
      <c r="Q66" s="12" t="s">
        <v>232</v>
      </c>
      <c r="R66" s="12" t="s">
        <v>190</v>
      </c>
      <c r="S66" s="12" t="s">
        <v>76</v>
      </c>
      <c r="T66" s="22">
        <v>0.16700000000000001</v>
      </c>
      <c r="U66" s="23">
        <v>46356</v>
      </c>
      <c r="V66" s="15">
        <v>3.6499999999999998E-2</v>
      </c>
      <c r="W66" s="24">
        <v>6.2399999999999997E-2</v>
      </c>
      <c r="X66" s="12" t="s">
        <v>191</v>
      </c>
      <c r="Y66" s="12"/>
      <c r="Z66" s="14">
        <v>40000</v>
      </c>
      <c r="AA66" s="14">
        <v>1</v>
      </c>
      <c r="AB66" s="14">
        <v>100.8</v>
      </c>
      <c r="AC66" s="14">
        <v>0</v>
      </c>
      <c r="AD66" s="14">
        <v>40.32</v>
      </c>
      <c r="AE66" s="11"/>
      <c r="AF66" s="11"/>
      <c r="AG66" s="12" t="s">
        <v>19</v>
      </c>
      <c r="AH66" s="15">
        <v>3.9581176060285097E-5</v>
      </c>
      <c r="AI66" s="15">
        <v>1.2221671500000001E-4</v>
      </c>
      <c r="AJ66" s="15">
        <f t="shared" ref="AJ66:AJ129" si="1">+AD66/sum</f>
        <v>1.4132342659736444E-5</v>
      </c>
    </row>
    <row r="67" spans="1:36" ht="13.5" thickBot="1">
      <c r="A67" s="21">
        <v>13908</v>
      </c>
      <c r="B67" s="21">
        <v>13908</v>
      </c>
      <c r="C67" s="12" t="s">
        <v>430</v>
      </c>
      <c r="D67" s="12" t="s">
        <v>431</v>
      </c>
      <c r="E67" s="12" t="s">
        <v>182</v>
      </c>
      <c r="F67" s="12" t="s">
        <v>432</v>
      </c>
      <c r="G67" s="12" t="s">
        <v>433</v>
      </c>
      <c r="H67" s="12" t="s">
        <v>185</v>
      </c>
      <c r="I67" s="12" t="s">
        <v>200</v>
      </c>
      <c r="J67" s="12" t="s">
        <v>72</v>
      </c>
      <c r="K67" s="12" t="s">
        <v>72</v>
      </c>
      <c r="L67" s="12" t="s">
        <v>187</v>
      </c>
      <c r="M67" s="12" t="s">
        <v>107</v>
      </c>
      <c r="N67" s="12" t="s">
        <v>434</v>
      </c>
      <c r="O67" s="12" t="s">
        <v>73</v>
      </c>
      <c r="P67" s="12" t="s">
        <v>271</v>
      </c>
      <c r="Q67" s="12" t="s">
        <v>75</v>
      </c>
      <c r="R67" s="12" t="s">
        <v>190</v>
      </c>
      <c r="S67" s="12" t="s">
        <v>76</v>
      </c>
      <c r="T67" s="22">
        <v>5.6260000000000003</v>
      </c>
      <c r="U67" s="23">
        <v>50374</v>
      </c>
      <c r="V67" s="15">
        <v>2.3400000000000001E-2</v>
      </c>
      <c r="W67" s="24">
        <v>5.3800000000000001E-2</v>
      </c>
      <c r="X67" s="12" t="s">
        <v>191</v>
      </c>
      <c r="Y67" s="12"/>
      <c r="Z67" s="14">
        <v>142133.34</v>
      </c>
      <c r="AA67" s="14">
        <v>1</v>
      </c>
      <c r="AB67" s="14">
        <v>85.02</v>
      </c>
      <c r="AC67" s="14">
        <v>0</v>
      </c>
      <c r="AD67" s="14">
        <v>120.84177</v>
      </c>
      <c r="AE67" s="11"/>
      <c r="AF67" s="11"/>
      <c r="AG67" s="12" t="s">
        <v>19</v>
      </c>
      <c r="AH67" s="15">
        <v>1.5526627900000001E-4</v>
      </c>
      <c r="AI67" s="15">
        <v>3.6629177199999999E-4</v>
      </c>
      <c r="AJ67" s="15">
        <f t="shared" si="1"/>
        <v>4.2355587828597711E-5</v>
      </c>
    </row>
    <row r="68" spans="1:36" ht="13.5" thickBot="1">
      <c r="A68" s="21">
        <v>13908</v>
      </c>
      <c r="B68" s="21">
        <v>13908</v>
      </c>
      <c r="C68" s="12" t="s">
        <v>211</v>
      </c>
      <c r="D68" s="12" t="s">
        <v>212</v>
      </c>
      <c r="E68" s="12" t="s">
        <v>182</v>
      </c>
      <c r="F68" s="12" t="s">
        <v>435</v>
      </c>
      <c r="G68" s="12" t="s">
        <v>436</v>
      </c>
      <c r="H68" s="12" t="s">
        <v>185</v>
      </c>
      <c r="I68" s="12" t="s">
        <v>186</v>
      </c>
      <c r="J68" s="12" t="s">
        <v>72</v>
      </c>
      <c r="K68" s="12" t="s">
        <v>72</v>
      </c>
      <c r="L68" s="12" t="s">
        <v>187</v>
      </c>
      <c r="M68" s="12" t="s">
        <v>107</v>
      </c>
      <c r="N68" s="12" t="s">
        <v>205</v>
      </c>
      <c r="O68" s="12" t="s">
        <v>73</v>
      </c>
      <c r="P68" s="12" t="s">
        <v>215</v>
      </c>
      <c r="Q68" s="12" t="s">
        <v>75</v>
      </c>
      <c r="R68" s="12" t="s">
        <v>190</v>
      </c>
      <c r="S68" s="12" t="s">
        <v>76</v>
      </c>
      <c r="T68" s="22">
        <v>6.4720000000000004</v>
      </c>
      <c r="U68" s="23">
        <v>49858</v>
      </c>
      <c r="V68" s="15">
        <v>8.9999999999999993E-3</v>
      </c>
      <c r="W68" s="24">
        <v>3.0700000000000002E-2</v>
      </c>
      <c r="X68" s="12" t="s">
        <v>191</v>
      </c>
      <c r="Y68" s="12"/>
      <c r="Z68" s="14">
        <v>1274000</v>
      </c>
      <c r="AA68" s="14">
        <v>1</v>
      </c>
      <c r="AB68" s="14">
        <v>99.26</v>
      </c>
      <c r="AC68" s="14">
        <v>0</v>
      </c>
      <c r="AD68" s="14">
        <v>1264.5724</v>
      </c>
      <c r="AE68" s="11"/>
      <c r="AF68" s="11"/>
      <c r="AG68" s="12" t="s">
        <v>19</v>
      </c>
      <c r="AH68" s="15">
        <v>4.62974612E-4</v>
      </c>
      <c r="AI68" s="15">
        <v>3.833132084E-3</v>
      </c>
      <c r="AJ68" s="15">
        <f t="shared" si="1"/>
        <v>4.4323835503088537E-4</v>
      </c>
    </row>
    <row r="69" spans="1:36" ht="13.5" thickBot="1">
      <c r="A69" s="21">
        <v>13908</v>
      </c>
      <c r="B69" s="21">
        <v>13908</v>
      </c>
      <c r="C69" s="12" t="s">
        <v>211</v>
      </c>
      <c r="D69" s="12" t="s">
        <v>212</v>
      </c>
      <c r="E69" s="12" t="s">
        <v>182</v>
      </c>
      <c r="F69" s="12" t="s">
        <v>437</v>
      </c>
      <c r="G69" s="12" t="s">
        <v>438</v>
      </c>
      <c r="H69" s="12" t="s">
        <v>185</v>
      </c>
      <c r="I69" s="12" t="s">
        <v>186</v>
      </c>
      <c r="J69" s="12" t="s">
        <v>72</v>
      </c>
      <c r="K69" s="12" t="s">
        <v>72</v>
      </c>
      <c r="L69" s="12" t="s">
        <v>187</v>
      </c>
      <c r="M69" s="12" t="s">
        <v>107</v>
      </c>
      <c r="N69" s="12" t="s">
        <v>205</v>
      </c>
      <c r="O69" s="12" t="s">
        <v>73</v>
      </c>
      <c r="P69" s="12" t="s">
        <v>215</v>
      </c>
      <c r="Q69" s="12" t="s">
        <v>75</v>
      </c>
      <c r="R69" s="12" t="s">
        <v>190</v>
      </c>
      <c r="S69" s="12" t="s">
        <v>76</v>
      </c>
      <c r="T69" s="22">
        <v>9.9939999999999998</v>
      </c>
      <c r="U69" s="23">
        <v>51503</v>
      </c>
      <c r="V69" s="15">
        <v>1.6899999999999998E-2</v>
      </c>
      <c r="W69" s="24">
        <v>3.2899999999999999E-2</v>
      </c>
      <c r="X69" s="12" t="s">
        <v>191</v>
      </c>
      <c r="Y69" s="12"/>
      <c r="Z69" s="14">
        <v>1053524</v>
      </c>
      <c r="AA69" s="14">
        <v>1</v>
      </c>
      <c r="AB69" s="14">
        <v>97.7</v>
      </c>
      <c r="AC69" s="14">
        <v>0</v>
      </c>
      <c r="AD69" s="14">
        <v>1029.29295</v>
      </c>
      <c r="AE69" s="11"/>
      <c r="AF69" s="11"/>
      <c r="AG69" s="12" t="s">
        <v>19</v>
      </c>
      <c r="AH69" s="15">
        <v>2.4147001099999999E-4</v>
      </c>
      <c r="AI69" s="15">
        <v>3.1199604149999998E-3</v>
      </c>
      <c r="AJ69" s="15">
        <f t="shared" si="1"/>
        <v>3.6077184193082765E-4</v>
      </c>
    </row>
    <row r="70" spans="1:36" ht="13.5" thickBot="1">
      <c r="A70" s="21">
        <v>13908</v>
      </c>
      <c r="B70" s="21">
        <v>13908</v>
      </c>
      <c r="C70" s="12" t="s">
        <v>439</v>
      </c>
      <c r="D70" s="12" t="s">
        <v>440</v>
      </c>
      <c r="E70" s="12" t="s">
        <v>297</v>
      </c>
      <c r="F70" s="12" t="s">
        <v>441</v>
      </c>
      <c r="G70" s="12" t="s">
        <v>442</v>
      </c>
      <c r="H70" s="12" t="s">
        <v>185</v>
      </c>
      <c r="I70" s="12" t="s">
        <v>200</v>
      </c>
      <c r="J70" s="12" t="s">
        <v>72</v>
      </c>
      <c r="K70" s="12" t="s">
        <v>333</v>
      </c>
      <c r="L70" s="12" t="s">
        <v>187</v>
      </c>
      <c r="M70" s="12" t="s">
        <v>107</v>
      </c>
      <c r="N70" s="12" t="s">
        <v>270</v>
      </c>
      <c r="O70" s="12" t="s">
        <v>73</v>
      </c>
      <c r="P70" s="12" t="s">
        <v>381</v>
      </c>
      <c r="Q70" s="12" t="s">
        <v>75</v>
      </c>
      <c r="R70" s="12" t="s">
        <v>190</v>
      </c>
      <c r="S70" s="12" t="s">
        <v>76</v>
      </c>
      <c r="T70" s="22">
        <v>1.607</v>
      </c>
      <c r="U70" s="23">
        <v>46934</v>
      </c>
      <c r="V70" s="15">
        <v>7.7499999999999999E-2</v>
      </c>
      <c r="W70" s="24">
        <v>6.9500000000000006E-2</v>
      </c>
      <c r="X70" s="12" t="s">
        <v>191</v>
      </c>
      <c r="Y70" s="12"/>
      <c r="Z70" s="14">
        <v>176800</v>
      </c>
      <c r="AA70" s="14">
        <v>1</v>
      </c>
      <c r="AB70" s="14">
        <v>103.4</v>
      </c>
      <c r="AC70" s="14">
        <v>0</v>
      </c>
      <c r="AD70" s="14">
        <v>182.81120000000001</v>
      </c>
      <c r="AE70" s="11"/>
      <c r="AF70" s="11"/>
      <c r="AG70" s="12" t="s">
        <v>19</v>
      </c>
      <c r="AH70" s="15">
        <v>4.1158317900000002E-4</v>
      </c>
      <c r="AI70" s="15">
        <v>5.5413155899999996E-4</v>
      </c>
      <c r="AJ70" s="15">
        <f t="shared" si="1"/>
        <v>6.4076153780694722E-5</v>
      </c>
    </row>
    <row r="71" spans="1:36" ht="13.5" thickBot="1">
      <c r="A71" s="21">
        <v>13908</v>
      </c>
      <c r="B71" s="21">
        <v>13908</v>
      </c>
      <c r="C71" s="12" t="s">
        <v>443</v>
      </c>
      <c r="D71" s="12" t="s">
        <v>444</v>
      </c>
      <c r="E71" s="12" t="s">
        <v>297</v>
      </c>
      <c r="F71" s="12" t="s">
        <v>445</v>
      </c>
      <c r="G71" s="12" t="s">
        <v>446</v>
      </c>
      <c r="H71" s="12" t="s">
        <v>185</v>
      </c>
      <c r="I71" s="12" t="s">
        <v>200</v>
      </c>
      <c r="J71" s="12" t="s">
        <v>72</v>
      </c>
      <c r="K71" s="12" t="s">
        <v>333</v>
      </c>
      <c r="L71" s="12" t="s">
        <v>187</v>
      </c>
      <c r="M71" s="12" t="s">
        <v>107</v>
      </c>
      <c r="N71" s="12" t="s">
        <v>270</v>
      </c>
      <c r="O71" s="12" t="s">
        <v>73</v>
      </c>
      <c r="P71" s="12" t="s">
        <v>189</v>
      </c>
      <c r="Q71" s="12" t="s">
        <v>75</v>
      </c>
      <c r="R71" s="12" t="s">
        <v>190</v>
      </c>
      <c r="S71" s="12" t="s">
        <v>76</v>
      </c>
      <c r="T71" s="22">
        <v>1.22</v>
      </c>
      <c r="U71" s="23">
        <v>46234</v>
      </c>
      <c r="V71" s="15">
        <v>5.7000000000000002E-2</v>
      </c>
      <c r="W71" s="24">
        <v>6.3500000000000001E-2</v>
      </c>
      <c r="X71" s="12" t="s">
        <v>191</v>
      </c>
      <c r="Y71" s="12"/>
      <c r="Z71" s="14">
        <v>392553.2</v>
      </c>
      <c r="AA71" s="14">
        <v>1</v>
      </c>
      <c r="AB71" s="14">
        <v>100.29</v>
      </c>
      <c r="AC71" s="14">
        <v>0</v>
      </c>
      <c r="AD71" s="14">
        <v>393.69159999999999</v>
      </c>
      <c r="AE71" s="11"/>
      <c r="AF71" s="11"/>
      <c r="AG71" s="12" t="s">
        <v>19</v>
      </c>
      <c r="AH71" s="15">
        <v>1.4677430959999999E-3</v>
      </c>
      <c r="AI71" s="15">
        <v>1.193345595E-3</v>
      </c>
      <c r="AJ71" s="15">
        <f t="shared" si="1"/>
        <v>1.3799068932192202E-4</v>
      </c>
    </row>
    <row r="72" spans="1:36" ht="13.5" thickBot="1">
      <c r="A72" s="21">
        <v>13908</v>
      </c>
      <c r="B72" s="21">
        <v>13908</v>
      </c>
      <c r="C72" s="12" t="s">
        <v>447</v>
      </c>
      <c r="D72" s="12" t="s">
        <v>448</v>
      </c>
      <c r="E72" s="12" t="s">
        <v>182</v>
      </c>
      <c r="F72" s="12" t="s">
        <v>449</v>
      </c>
      <c r="G72" s="12" t="s">
        <v>450</v>
      </c>
      <c r="H72" s="12" t="s">
        <v>185</v>
      </c>
      <c r="I72" s="12" t="s">
        <v>186</v>
      </c>
      <c r="J72" s="12" t="s">
        <v>72</v>
      </c>
      <c r="K72" s="12" t="s">
        <v>72</v>
      </c>
      <c r="L72" s="12" t="s">
        <v>187</v>
      </c>
      <c r="M72" s="12" t="s">
        <v>107</v>
      </c>
      <c r="N72" s="12" t="s">
        <v>327</v>
      </c>
      <c r="O72" s="12" t="s">
        <v>73</v>
      </c>
      <c r="P72" s="12" t="s">
        <v>328</v>
      </c>
      <c r="Q72" s="12" t="s">
        <v>328</v>
      </c>
      <c r="R72" s="12" t="s">
        <v>190</v>
      </c>
      <c r="S72" s="12" t="s">
        <v>76</v>
      </c>
      <c r="T72" s="22">
        <v>2.2360000000000002</v>
      </c>
      <c r="U72" s="23">
        <v>46934</v>
      </c>
      <c r="V72" s="15">
        <v>1.5800000000000002E-2</v>
      </c>
      <c r="W72" s="24">
        <v>3.7100000000000001E-2</v>
      </c>
      <c r="X72" s="12" t="s">
        <v>191</v>
      </c>
      <c r="Y72" s="12"/>
      <c r="Z72" s="14">
        <v>833832.95</v>
      </c>
      <c r="AA72" s="14">
        <v>1</v>
      </c>
      <c r="AB72" s="14">
        <v>109.09</v>
      </c>
      <c r="AC72" s="14">
        <v>0</v>
      </c>
      <c r="AD72" s="14">
        <v>909.62837000000002</v>
      </c>
      <c r="AE72" s="11"/>
      <c r="AF72" s="11"/>
      <c r="AG72" s="12" t="s">
        <v>19</v>
      </c>
      <c r="AH72" s="15">
        <v>2.2263943549999999E-3</v>
      </c>
      <c r="AI72" s="15">
        <v>2.757236904E-3</v>
      </c>
      <c r="AJ72" s="15">
        <f t="shared" si="1"/>
        <v>3.1882886453019657E-4</v>
      </c>
    </row>
    <row r="73" spans="1:36" ht="13.5" thickBot="1">
      <c r="A73" s="21">
        <v>13908</v>
      </c>
      <c r="B73" s="21">
        <v>13908</v>
      </c>
      <c r="C73" s="12" t="s">
        <v>451</v>
      </c>
      <c r="D73" s="12" t="s">
        <v>452</v>
      </c>
      <c r="E73" s="12" t="s">
        <v>182</v>
      </c>
      <c r="F73" s="12" t="s">
        <v>453</v>
      </c>
      <c r="G73" s="12" t="s">
        <v>454</v>
      </c>
      <c r="H73" s="12" t="s">
        <v>185</v>
      </c>
      <c r="I73" s="12" t="s">
        <v>186</v>
      </c>
      <c r="J73" s="12" t="s">
        <v>72</v>
      </c>
      <c r="K73" s="12" t="s">
        <v>72</v>
      </c>
      <c r="L73" s="12" t="s">
        <v>187</v>
      </c>
      <c r="M73" s="12" t="s">
        <v>107</v>
      </c>
      <c r="N73" s="12" t="s">
        <v>327</v>
      </c>
      <c r="O73" s="12" t="s">
        <v>73</v>
      </c>
      <c r="P73" s="12" t="s">
        <v>316</v>
      </c>
      <c r="Q73" s="12" t="s">
        <v>232</v>
      </c>
      <c r="R73" s="12" t="s">
        <v>190</v>
      </c>
      <c r="S73" s="12" t="s">
        <v>76</v>
      </c>
      <c r="T73" s="22">
        <v>2.21</v>
      </c>
      <c r="U73" s="23">
        <v>46752</v>
      </c>
      <c r="V73" s="15">
        <v>1.4800000000000001E-2</v>
      </c>
      <c r="W73" s="24">
        <v>3.1099999999999999E-2</v>
      </c>
      <c r="X73" s="12" t="s">
        <v>191</v>
      </c>
      <c r="Y73" s="12"/>
      <c r="Z73" s="14">
        <v>2934652.82</v>
      </c>
      <c r="AA73" s="14">
        <v>1</v>
      </c>
      <c r="AB73" s="14">
        <v>109.88</v>
      </c>
      <c r="AC73" s="14">
        <v>0</v>
      </c>
      <c r="AD73" s="14">
        <v>3224.5965200000001</v>
      </c>
      <c r="AE73" s="11"/>
      <c r="AF73" s="11"/>
      <c r="AG73" s="12" t="s">
        <v>19</v>
      </c>
      <c r="AH73" s="15">
        <v>9.2484994219999995E-3</v>
      </c>
      <c r="AI73" s="15">
        <v>9.7742955480000001E-3</v>
      </c>
      <c r="AJ73" s="15">
        <f t="shared" si="1"/>
        <v>1.1302356884928988E-3</v>
      </c>
    </row>
    <row r="74" spans="1:36" ht="13.5" thickBot="1">
      <c r="A74" s="21">
        <v>13908</v>
      </c>
      <c r="B74" s="21">
        <v>13908</v>
      </c>
      <c r="C74" s="12" t="s">
        <v>233</v>
      </c>
      <c r="D74" s="12" t="s">
        <v>234</v>
      </c>
      <c r="E74" s="12" t="s">
        <v>182</v>
      </c>
      <c r="F74" s="12" t="s">
        <v>455</v>
      </c>
      <c r="G74" s="12" t="s">
        <v>456</v>
      </c>
      <c r="H74" s="12" t="s">
        <v>185</v>
      </c>
      <c r="I74" s="12" t="s">
        <v>200</v>
      </c>
      <c r="J74" s="12" t="s">
        <v>72</v>
      </c>
      <c r="K74" s="12" t="s">
        <v>72</v>
      </c>
      <c r="L74" s="12" t="s">
        <v>457</v>
      </c>
      <c r="M74" s="12" t="s">
        <v>107</v>
      </c>
      <c r="N74" s="12" t="s">
        <v>205</v>
      </c>
      <c r="O74" s="12" t="s">
        <v>73</v>
      </c>
      <c r="P74" s="12" t="s">
        <v>328</v>
      </c>
      <c r="Q74" s="12" t="s">
        <v>328</v>
      </c>
      <c r="R74" s="12" t="s">
        <v>190</v>
      </c>
      <c r="S74" s="12" t="s">
        <v>76</v>
      </c>
      <c r="T74" s="22">
        <v>6.681</v>
      </c>
      <c r="U74" s="23">
        <v>47421</v>
      </c>
      <c r="V74" s="15">
        <v>1.2999999999999999E-2</v>
      </c>
      <c r="W74" s="24">
        <v>4.3799999999999999E-2</v>
      </c>
      <c r="X74" s="12" t="s">
        <v>191</v>
      </c>
      <c r="Y74" s="12"/>
      <c r="Z74" s="14">
        <v>2000000</v>
      </c>
      <c r="AA74" s="14">
        <v>1</v>
      </c>
      <c r="AB74" s="14">
        <v>89.637600000000006</v>
      </c>
      <c r="AC74" s="14">
        <v>0</v>
      </c>
      <c r="AD74" s="14">
        <v>1792.752</v>
      </c>
      <c r="AE74" s="11"/>
      <c r="AF74" s="11"/>
      <c r="AG74" s="12" t="s">
        <v>19</v>
      </c>
      <c r="AH74" s="15">
        <v>8.1071308701000003E-2</v>
      </c>
      <c r="AI74" s="15">
        <v>5.4341334750000001E-3</v>
      </c>
      <c r="AJ74" s="15">
        <f t="shared" si="1"/>
        <v>6.283676976172577E-4</v>
      </c>
    </row>
    <row r="75" spans="1:36" ht="13.5" thickBot="1">
      <c r="A75" s="21">
        <v>13908</v>
      </c>
      <c r="B75" s="21">
        <v>13908</v>
      </c>
      <c r="C75" s="12" t="s">
        <v>458</v>
      </c>
      <c r="D75" s="12" t="s">
        <v>459</v>
      </c>
      <c r="E75" s="12" t="s">
        <v>182</v>
      </c>
      <c r="F75" s="12" t="s">
        <v>460</v>
      </c>
      <c r="G75" s="12" t="s">
        <v>461</v>
      </c>
      <c r="H75" s="12" t="s">
        <v>185</v>
      </c>
      <c r="I75" s="12" t="s">
        <v>200</v>
      </c>
      <c r="J75" s="12" t="s">
        <v>72</v>
      </c>
      <c r="K75" s="12" t="s">
        <v>72</v>
      </c>
      <c r="L75" s="12" t="s">
        <v>187</v>
      </c>
      <c r="M75" s="12" t="s">
        <v>107</v>
      </c>
      <c r="N75" s="12" t="s">
        <v>196</v>
      </c>
      <c r="O75" s="12" t="s">
        <v>73</v>
      </c>
      <c r="P75" s="12" t="s">
        <v>328</v>
      </c>
      <c r="Q75" s="12" t="s">
        <v>328</v>
      </c>
      <c r="R75" s="12" t="s">
        <v>190</v>
      </c>
      <c r="S75" s="12" t="s">
        <v>76</v>
      </c>
      <c r="T75" s="22">
        <v>0.745</v>
      </c>
      <c r="U75" s="23">
        <v>46023</v>
      </c>
      <c r="V75" s="15">
        <v>3.5000000000000003E-2</v>
      </c>
      <c r="W75" s="24">
        <v>7.2099999999999997E-2</v>
      </c>
      <c r="X75" s="12" t="s">
        <v>191</v>
      </c>
      <c r="Y75" s="12"/>
      <c r="Z75" s="14">
        <v>244800</v>
      </c>
      <c r="AA75" s="14">
        <v>1</v>
      </c>
      <c r="AB75" s="14">
        <v>98.27</v>
      </c>
      <c r="AC75" s="14">
        <v>0</v>
      </c>
      <c r="AD75" s="14">
        <v>240.56496000000001</v>
      </c>
      <c r="AE75" s="11"/>
      <c r="AF75" s="11"/>
      <c r="AG75" s="12" t="s">
        <v>19</v>
      </c>
      <c r="AH75" s="15">
        <v>4.567164179E-3</v>
      </c>
      <c r="AI75" s="15">
        <v>7.2919293999999996E-4</v>
      </c>
      <c r="AJ75" s="15">
        <f t="shared" si="1"/>
        <v>8.4319108299746819E-5</v>
      </c>
    </row>
    <row r="76" spans="1:36" ht="13.5" thickBot="1">
      <c r="A76" s="21">
        <v>13908</v>
      </c>
      <c r="B76" s="21">
        <v>13908</v>
      </c>
      <c r="C76" s="12" t="s">
        <v>458</v>
      </c>
      <c r="D76" s="12" t="s">
        <v>459</v>
      </c>
      <c r="E76" s="12" t="s">
        <v>182</v>
      </c>
      <c r="F76" s="12" t="s">
        <v>462</v>
      </c>
      <c r="G76" s="12" t="s">
        <v>463</v>
      </c>
      <c r="H76" s="12" t="s">
        <v>185</v>
      </c>
      <c r="I76" s="12" t="s">
        <v>200</v>
      </c>
      <c r="J76" s="12" t="s">
        <v>72</v>
      </c>
      <c r="K76" s="12" t="s">
        <v>72</v>
      </c>
      <c r="L76" s="12" t="s">
        <v>457</v>
      </c>
      <c r="M76" s="12" t="s">
        <v>107</v>
      </c>
      <c r="N76" s="12" t="s">
        <v>196</v>
      </c>
      <c r="O76" s="12" t="s">
        <v>73</v>
      </c>
      <c r="P76" s="12" t="s">
        <v>328</v>
      </c>
      <c r="Q76" s="12" t="s">
        <v>328</v>
      </c>
      <c r="R76" s="12" t="s">
        <v>190</v>
      </c>
      <c r="S76" s="12" t="s">
        <v>76</v>
      </c>
      <c r="T76" s="22">
        <v>0.745</v>
      </c>
      <c r="U76" s="23">
        <v>46023</v>
      </c>
      <c r="V76" s="15">
        <v>3.5000000000000003E-2</v>
      </c>
      <c r="W76" s="24">
        <v>7.2099999999999997E-2</v>
      </c>
      <c r="X76" s="12" t="s">
        <v>191</v>
      </c>
      <c r="Y76" s="12"/>
      <c r="Z76" s="14">
        <v>329000</v>
      </c>
      <c r="AA76" s="14">
        <v>1</v>
      </c>
      <c r="AB76" s="14">
        <v>98.052199999999999</v>
      </c>
      <c r="AC76" s="14">
        <v>0</v>
      </c>
      <c r="AD76" s="14">
        <v>322.59172999999998</v>
      </c>
      <c r="AE76" s="11"/>
      <c r="AF76" s="11"/>
      <c r="AG76" s="12" t="s">
        <v>19</v>
      </c>
      <c r="AH76" s="15">
        <v>6.4604849050000001E-3</v>
      </c>
      <c r="AI76" s="15">
        <v>9.7782990500000001E-4</v>
      </c>
      <c r="AJ76" s="15">
        <f t="shared" si="1"/>
        <v>1.1306986278663643E-4</v>
      </c>
    </row>
    <row r="77" spans="1:36" ht="13.5" thickBot="1">
      <c r="A77" s="21">
        <v>13908</v>
      </c>
      <c r="B77" s="21">
        <v>13908</v>
      </c>
      <c r="C77" s="12" t="s">
        <v>390</v>
      </c>
      <c r="D77" s="12" t="s">
        <v>391</v>
      </c>
      <c r="E77" s="12" t="s">
        <v>182</v>
      </c>
      <c r="F77" s="12" t="s">
        <v>464</v>
      </c>
      <c r="G77" s="12" t="s">
        <v>465</v>
      </c>
      <c r="H77" s="12" t="s">
        <v>185</v>
      </c>
      <c r="I77" s="12" t="s">
        <v>186</v>
      </c>
      <c r="J77" s="12" t="s">
        <v>72</v>
      </c>
      <c r="K77" s="12" t="s">
        <v>72</v>
      </c>
      <c r="L77" s="12" t="s">
        <v>187</v>
      </c>
      <c r="M77" s="12" t="s">
        <v>107</v>
      </c>
      <c r="N77" s="12" t="s">
        <v>351</v>
      </c>
      <c r="O77" s="12" t="s">
        <v>73</v>
      </c>
      <c r="P77" s="12" t="s">
        <v>263</v>
      </c>
      <c r="Q77" s="12" t="s">
        <v>232</v>
      </c>
      <c r="R77" s="12" t="s">
        <v>190</v>
      </c>
      <c r="S77" s="12" t="s">
        <v>76</v>
      </c>
      <c r="T77" s="22">
        <v>3.0270000000000001</v>
      </c>
      <c r="U77" s="23">
        <v>48060</v>
      </c>
      <c r="V77" s="15">
        <v>0.01</v>
      </c>
      <c r="W77" s="24">
        <v>3.3399999999999999E-2</v>
      </c>
      <c r="X77" s="12" t="s">
        <v>191</v>
      </c>
      <c r="Y77" s="12"/>
      <c r="Z77" s="14">
        <v>1950258.1</v>
      </c>
      <c r="AA77" s="14">
        <v>1</v>
      </c>
      <c r="AB77" s="14">
        <v>105.29</v>
      </c>
      <c r="AC77" s="14">
        <v>0</v>
      </c>
      <c r="AD77" s="14">
        <v>2053.4267500000001</v>
      </c>
      <c r="AE77" s="11"/>
      <c r="AF77" s="11"/>
      <c r="AG77" s="12" t="s">
        <v>19</v>
      </c>
      <c r="AH77" s="15">
        <v>1.0835677770000001E-3</v>
      </c>
      <c r="AI77" s="15">
        <v>6.2242825779999997E-3</v>
      </c>
      <c r="AJ77" s="15">
        <f t="shared" si="1"/>
        <v>7.1973537841440885E-4</v>
      </c>
    </row>
    <row r="78" spans="1:36" ht="13.5" thickBot="1">
      <c r="A78" s="21">
        <v>13908</v>
      </c>
      <c r="B78" s="21">
        <v>13908</v>
      </c>
      <c r="C78" s="12" t="s">
        <v>247</v>
      </c>
      <c r="D78" s="12" t="s">
        <v>248</v>
      </c>
      <c r="E78" s="12" t="s">
        <v>182</v>
      </c>
      <c r="F78" s="12" t="s">
        <v>466</v>
      </c>
      <c r="G78" s="12" t="s">
        <v>467</v>
      </c>
      <c r="H78" s="12" t="s">
        <v>185</v>
      </c>
      <c r="I78" s="12" t="s">
        <v>186</v>
      </c>
      <c r="J78" s="12" t="s">
        <v>72</v>
      </c>
      <c r="K78" s="12" t="s">
        <v>72</v>
      </c>
      <c r="L78" s="12" t="s">
        <v>187</v>
      </c>
      <c r="M78" s="12" t="s">
        <v>107</v>
      </c>
      <c r="N78" s="12" t="s">
        <v>196</v>
      </c>
      <c r="O78" s="12" t="s">
        <v>73</v>
      </c>
      <c r="P78" s="12" t="s">
        <v>197</v>
      </c>
      <c r="Q78" s="12" t="s">
        <v>75</v>
      </c>
      <c r="R78" s="12" t="s">
        <v>190</v>
      </c>
      <c r="S78" s="12" t="s">
        <v>76</v>
      </c>
      <c r="T78" s="22">
        <v>3.0449999999999999</v>
      </c>
      <c r="U78" s="23">
        <v>47483</v>
      </c>
      <c r="V78" s="15">
        <v>7.4999999999999997E-3</v>
      </c>
      <c r="W78" s="24">
        <v>3.2800000000000003E-2</v>
      </c>
      <c r="X78" s="12" t="s">
        <v>191</v>
      </c>
      <c r="Y78" s="12"/>
      <c r="Z78" s="14">
        <v>925000</v>
      </c>
      <c r="AA78" s="14">
        <v>1</v>
      </c>
      <c r="AB78" s="14">
        <v>104.77</v>
      </c>
      <c r="AC78" s="14">
        <v>0</v>
      </c>
      <c r="AD78" s="14">
        <v>969.12249999999995</v>
      </c>
      <c r="AE78" s="11"/>
      <c r="AF78" s="11"/>
      <c r="AG78" s="12" t="s">
        <v>19</v>
      </c>
      <c r="AH78" s="15">
        <v>6.4978989000000003E-4</v>
      </c>
      <c r="AI78" s="15">
        <v>2.9375736399999998E-3</v>
      </c>
      <c r="AJ78" s="15">
        <f t="shared" si="1"/>
        <v>3.3968182661856227E-4</v>
      </c>
    </row>
    <row r="79" spans="1:36" ht="13.5" thickBot="1">
      <c r="A79" s="21">
        <v>13908</v>
      </c>
      <c r="B79" s="21">
        <v>13908</v>
      </c>
      <c r="C79" s="12" t="s">
        <v>468</v>
      </c>
      <c r="D79" s="12" t="s">
        <v>469</v>
      </c>
      <c r="E79" s="12" t="s">
        <v>182</v>
      </c>
      <c r="F79" s="12" t="s">
        <v>470</v>
      </c>
      <c r="G79" s="12" t="s">
        <v>471</v>
      </c>
      <c r="H79" s="12" t="s">
        <v>185</v>
      </c>
      <c r="I79" s="12" t="s">
        <v>200</v>
      </c>
      <c r="J79" s="12" t="s">
        <v>72</v>
      </c>
      <c r="K79" s="12" t="s">
        <v>72</v>
      </c>
      <c r="L79" s="12" t="s">
        <v>187</v>
      </c>
      <c r="M79" s="12" t="s">
        <v>107</v>
      </c>
      <c r="N79" s="12" t="s">
        <v>196</v>
      </c>
      <c r="O79" s="12" t="s">
        <v>73</v>
      </c>
      <c r="P79" s="12" t="s">
        <v>288</v>
      </c>
      <c r="Q79" s="12" t="s">
        <v>232</v>
      </c>
      <c r="R79" s="12" t="s">
        <v>190</v>
      </c>
      <c r="S79" s="12" t="s">
        <v>76</v>
      </c>
      <c r="T79" s="22">
        <v>1.232</v>
      </c>
      <c r="U79" s="23">
        <v>46387</v>
      </c>
      <c r="V79" s="15">
        <v>0.02</v>
      </c>
      <c r="W79" s="24">
        <v>5.5300000000000002E-2</v>
      </c>
      <c r="X79" s="12" t="s">
        <v>191</v>
      </c>
      <c r="Y79" s="12"/>
      <c r="Z79" s="14">
        <v>134000</v>
      </c>
      <c r="AA79" s="14">
        <v>1</v>
      </c>
      <c r="AB79" s="14">
        <v>96.37</v>
      </c>
      <c r="AC79" s="14">
        <v>0</v>
      </c>
      <c r="AD79" s="14">
        <v>129.13579999999999</v>
      </c>
      <c r="AE79" s="11"/>
      <c r="AF79" s="11"/>
      <c r="AG79" s="12" t="s">
        <v>19</v>
      </c>
      <c r="AH79" s="15">
        <v>5.7142857100000001E-4</v>
      </c>
      <c r="AI79" s="15">
        <v>3.9143237500000001E-4</v>
      </c>
      <c r="AJ79" s="15">
        <f t="shared" si="1"/>
        <v>4.5262682917638727E-5</v>
      </c>
    </row>
    <row r="80" spans="1:36" ht="13.5" thickBot="1">
      <c r="A80" s="21">
        <v>13908</v>
      </c>
      <c r="B80" s="21">
        <v>13908</v>
      </c>
      <c r="C80" s="12" t="s">
        <v>472</v>
      </c>
      <c r="D80" s="12" t="s">
        <v>473</v>
      </c>
      <c r="E80" s="12" t="s">
        <v>182</v>
      </c>
      <c r="F80" s="12" t="s">
        <v>474</v>
      </c>
      <c r="G80" s="12" t="s">
        <v>475</v>
      </c>
      <c r="H80" s="12" t="s">
        <v>185</v>
      </c>
      <c r="I80" s="12" t="s">
        <v>186</v>
      </c>
      <c r="J80" s="12" t="s">
        <v>72</v>
      </c>
      <c r="K80" s="12" t="s">
        <v>72</v>
      </c>
      <c r="L80" s="12" t="s">
        <v>187</v>
      </c>
      <c r="M80" s="12" t="s">
        <v>107</v>
      </c>
      <c r="N80" s="12" t="s">
        <v>327</v>
      </c>
      <c r="O80" s="12" t="s">
        <v>73</v>
      </c>
      <c r="P80" s="12" t="s">
        <v>328</v>
      </c>
      <c r="Q80" s="12" t="s">
        <v>328</v>
      </c>
      <c r="R80" s="12" t="s">
        <v>190</v>
      </c>
      <c r="S80" s="12" t="s">
        <v>76</v>
      </c>
      <c r="T80" s="22">
        <v>2.0219999999999998</v>
      </c>
      <c r="U80" s="23">
        <v>46752</v>
      </c>
      <c r="V80" s="15">
        <v>2.3E-2</v>
      </c>
      <c r="W80" s="24">
        <v>3.4200000000000001E-2</v>
      </c>
      <c r="X80" s="12" t="s">
        <v>191</v>
      </c>
      <c r="Y80" s="12"/>
      <c r="Z80" s="14">
        <v>485537.74</v>
      </c>
      <c r="AA80" s="14">
        <v>1</v>
      </c>
      <c r="AB80" s="14">
        <v>110.71</v>
      </c>
      <c r="AC80" s="14">
        <v>0</v>
      </c>
      <c r="AD80" s="14">
        <v>537.53882999999996</v>
      </c>
      <c r="AE80" s="11"/>
      <c r="AF80" s="11"/>
      <c r="AG80" s="12" t="s">
        <v>19</v>
      </c>
      <c r="AH80" s="15">
        <v>5.8639823670000001E-3</v>
      </c>
      <c r="AI80" s="15">
        <v>1.6293707940000001E-3</v>
      </c>
      <c r="AJ80" s="15">
        <f t="shared" si="1"/>
        <v>1.884097951010371E-4</v>
      </c>
    </row>
    <row r="81" spans="1:36" ht="13.5" thickBot="1">
      <c r="A81" s="21">
        <v>13908</v>
      </c>
      <c r="B81" s="21">
        <v>13908</v>
      </c>
      <c r="C81" s="12" t="s">
        <v>476</v>
      </c>
      <c r="D81" s="12" t="s">
        <v>477</v>
      </c>
      <c r="E81" s="12" t="s">
        <v>182</v>
      </c>
      <c r="F81" s="12" t="s">
        <v>478</v>
      </c>
      <c r="G81" s="12" t="s">
        <v>479</v>
      </c>
      <c r="H81" s="12" t="s">
        <v>185</v>
      </c>
      <c r="I81" s="12" t="s">
        <v>200</v>
      </c>
      <c r="J81" s="12" t="s">
        <v>72</v>
      </c>
      <c r="K81" s="12" t="s">
        <v>72</v>
      </c>
      <c r="L81" s="12" t="s">
        <v>187</v>
      </c>
      <c r="M81" s="12" t="s">
        <v>107</v>
      </c>
      <c r="N81" s="12" t="s">
        <v>270</v>
      </c>
      <c r="O81" s="12" t="s">
        <v>73</v>
      </c>
      <c r="P81" s="12" t="s">
        <v>480</v>
      </c>
      <c r="Q81" s="12" t="s">
        <v>232</v>
      </c>
      <c r="R81" s="12" t="s">
        <v>190</v>
      </c>
      <c r="S81" s="12" t="s">
        <v>76</v>
      </c>
      <c r="T81" s="22">
        <v>5.5110000000000001</v>
      </c>
      <c r="U81" s="23">
        <v>48122</v>
      </c>
      <c r="V81" s="15">
        <v>2.8000000000000001E-2</v>
      </c>
      <c r="W81" s="24">
        <v>5.4399999999999997E-2</v>
      </c>
      <c r="X81" s="12" t="s">
        <v>191</v>
      </c>
      <c r="Y81" s="12"/>
      <c r="Z81" s="14">
        <v>340471.84</v>
      </c>
      <c r="AA81" s="14">
        <v>1</v>
      </c>
      <c r="AB81" s="14">
        <v>86.97</v>
      </c>
      <c r="AC81" s="14">
        <v>4.76661</v>
      </c>
      <c r="AD81" s="14">
        <v>300.87497000000002</v>
      </c>
      <c r="AE81" s="11"/>
      <c r="AF81" s="11"/>
      <c r="AG81" s="12" t="s">
        <v>19</v>
      </c>
      <c r="AH81" s="15">
        <v>6.2745298399999999E-4</v>
      </c>
      <c r="AI81" s="15">
        <v>9.1200274500000003E-4</v>
      </c>
      <c r="AJ81" s="15">
        <f t="shared" si="1"/>
        <v>1.0545804002425404E-4</v>
      </c>
    </row>
    <row r="82" spans="1:36" ht="13.5" thickBot="1">
      <c r="A82" s="21">
        <v>13908</v>
      </c>
      <c r="B82" s="21">
        <v>13908</v>
      </c>
      <c r="C82" s="12" t="s">
        <v>266</v>
      </c>
      <c r="D82" s="12" t="s">
        <v>267</v>
      </c>
      <c r="E82" s="12" t="s">
        <v>182</v>
      </c>
      <c r="F82" s="12" t="s">
        <v>481</v>
      </c>
      <c r="G82" s="12" t="s">
        <v>482</v>
      </c>
      <c r="H82" s="12" t="s">
        <v>185</v>
      </c>
      <c r="I82" s="12" t="s">
        <v>186</v>
      </c>
      <c r="J82" s="12" t="s">
        <v>72</v>
      </c>
      <c r="K82" s="12" t="s">
        <v>72</v>
      </c>
      <c r="L82" s="12" t="s">
        <v>187</v>
      </c>
      <c r="M82" s="12" t="s">
        <v>107</v>
      </c>
      <c r="N82" s="12" t="s">
        <v>270</v>
      </c>
      <c r="O82" s="12" t="s">
        <v>73</v>
      </c>
      <c r="P82" s="12" t="s">
        <v>271</v>
      </c>
      <c r="Q82" s="12" t="s">
        <v>75</v>
      </c>
      <c r="R82" s="12" t="s">
        <v>190</v>
      </c>
      <c r="S82" s="12" t="s">
        <v>76</v>
      </c>
      <c r="T82" s="22">
        <v>4.702</v>
      </c>
      <c r="U82" s="23">
        <v>47937</v>
      </c>
      <c r="V82" s="15">
        <v>1.54E-2</v>
      </c>
      <c r="W82" s="24">
        <v>3.2800000000000003E-2</v>
      </c>
      <c r="X82" s="12" t="s">
        <v>191</v>
      </c>
      <c r="Y82" s="12"/>
      <c r="Z82" s="14">
        <v>204000</v>
      </c>
      <c r="AA82" s="14">
        <v>1</v>
      </c>
      <c r="AB82" s="14">
        <v>103.7</v>
      </c>
      <c r="AC82" s="14">
        <v>0</v>
      </c>
      <c r="AD82" s="14">
        <v>211.548</v>
      </c>
      <c r="AE82" s="11"/>
      <c r="AF82" s="11"/>
      <c r="AG82" s="12" t="s">
        <v>19</v>
      </c>
      <c r="AH82" s="15">
        <v>3.4202879999999997E-4</v>
      </c>
      <c r="AI82" s="15">
        <v>6.4123764300000005E-4</v>
      </c>
      <c r="AJ82" s="15">
        <f t="shared" si="1"/>
        <v>7.4148532365623152E-5</v>
      </c>
    </row>
    <row r="83" spans="1:36" ht="13.5" thickBot="1">
      <c r="A83" s="21">
        <v>13908</v>
      </c>
      <c r="B83" s="21">
        <v>13908</v>
      </c>
      <c r="C83" s="12" t="s">
        <v>483</v>
      </c>
      <c r="D83" s="12" t="s">
        <v>484</v>
      </c>
      <c r="E83" s="12" t="s">
        <v>182</v>
      </c>
      <c r="F83" s="12" t="s">
        <v>485</v>
      </c>
      <c r="G83" s="12" t="s">
        <v>486</v>
      </c>
      <c r="H83" s="12" t="s">
        <v>185</v>
      </c>
      <c r="I83" s="12" t="s">
        <v>186</v>
      </c>
      <c r="J83" s="12" t="s">
        <v>72</v>
      </c>
      <c r="K83" s="12" t="s">
        <v>72</v>
      </c>
      <c r="L83" s="12" t="s">
        <v>187</v>
      </c>
      <c r="M83" s="12" t="s">
        <v>107</v>
      </c>
      <c r="N83" s="12" t="s">
        <v>282</v>
      </c>
      <c r="O83" s="12" t="s">
        <v>73</v>
      </c>
      <c r="P83" s="12" t="s">
        <v>271</v>
      </c>
      <c r="Q83" s="12" t="s">
        <v>75</v>
      </c>
      <c r="R83" s="12" t="s">
        <v>190</v>
      </c>
      <c r="S83" s="12" t="s">
        <v>76</v>
      </c>
      <c r="T83" s="22">
        <v>1.8839999999999999</v>
      </c>
      <c r="U83" s="23">
        <v>47300</v>
      </c>
      <c r="V83" s="15">
        <v>0.01</v>
      </c>
      <c r="W83" s="24">
        <v>2.92E-2</v>
      </c>
      <c r="X83" s="12" t="s">
        <v>191</v>
      </c>
      <c r="Y83" s="12"/>
      <c r="Z83" s="14">
        <v>32500</v>
      </c>
      <c r="AA83" s="14">
        <v>1</v>
      </c>
      <c r="AB83" s="14">
        <v>108.64</v>
      </c>
      <c r="AC83" s="14">
        <v>0</v>
      </c>
      <c r="AD83" s="14">
        <v>35.308</v>
      </c>
      <c r="AE83" s="11"/>
      <c r="AF83" s="11"/>
      <c r="AG83" s="12" t="s">
        <v>19</v>
      </c>
      <c r="AH83" s="15">
        <v>1.08321237E-4</v>
      </c>
      <c r="AI83" s="15">
        <v>1.07024499E-4</v>
      </c>
      <c r="AJ83" s="15">
        <f t="shared" si="1"/>
        <v>1.2375613954116427E-5</v>
      </c>
    </row>
    <row r="84" spans="1:36" ht="13.5" thickBot="1">
      <c r="A84" s="21">
        <v>13908</v>
      </c>
      <c r="B84" s="21">
        <v>13908</v>
      </c>
      <c r="C84" s="12" t="s">
        <v>377</v>
      </c>
      <c r="D84" s="12" t="s">
        <v>378</v>
      </c>
      <c r="E84" s="12" t="s">
        <v>182</v>
      </c>
      <c r="F84" s="12" t="s">
        <v>487</v>
      </c>
      <c r="G84" s="12" t="s">
        <v>488</v>
      </c>
      <c r="H84" s="12" t="s">
        <v>185</v>
      </c>
      <c r="I84" s="12" t="s">
        <v>186</v>
      </c>
      <c r="J84" s="12" t="s">
        <v>72</v>
      </c>
      <c r="K84" s="12" t="s">
        <v>72</v>
      </c>
      <c r="L84" s="12" t="s">
        <v>187</v>
      </c>
      <c r="M84" s="12" t="s">
        <v>107</v>
      </c>
      <c r="N84" s="12" t="s">
        <v>205</v>
      </c>
      <c r="O84" s="12" t="s">
        <v>73</v>
      </c>
      <c r="P84" s="12" t="s">
        <v>381</v>
      </c>
      <c r="Q84" s="12" t="s">
        <v>75</v>
      </c>
      <c r="R84" s="12" t="s">
        <v>190</v>
      </c>
      <c r="S84" s="12" t="s">
        <v>76</v>
      </c>
      <c r="T84" s="22">
        <v>1.9930000000000001</v>
      </c>
      <c r="U84" s="23">
        <v>46477</v>
      </c>
      <c r="V84" s="15">
        <v>3.0000000000000001E-3</v>
      </c>
      <c r="W84" s="24">
        <v>3.1199999999999999E-2</v>
      </c>
      <c r="X84" s="12" t="s">
        <v>191</v>
      </c>
      <c r="Y84" s="12"/>
      <c r="Z84" s="14">
        <v>1210949</v>
      </c>
      <c r="AA84" s="14">
        <v>1</v>
      </c>
      <c r="AB84" s="14">
        <v>105.55</v>
      </c>
      <c r="AC84" s="14">
        <v>0</v>
      </c>
      <c r="AD84" s="14">
        <v>1278.1566700000001</v>
      </c>
      <c r="AE84" s="11"/>
      <c r="AF84" s="11"/>
      <c r="AG84" s="12" t="s">
        <v>19</v>
      </c>
      <c r="AH84" s="15">
        <v>2.3809457329999999E-3</v>
      </c>
      <c r="AI84" s="15">
        <v>3.874308296E-3</v>
      </c>
      <c r="AJ84" s="15">
        <f t="shared" si="1"/>
        <v>4.4799970320604361E-4</v>
      </c>
    </row>
    <row r="85" spans="1:36" ht="13.5" thickBot="1">
      <c r="A85" s="21">
        <v>13908</v>
      </c>
      <c r="B85" s="21">
        <v>13908</v>
      </c>
      <c r="C85" s="12" t="s">
        <v>489</v>
      </c>
      <c r="D85" s="12" t="s">
        <v>490</v>
      </c>
      <c r="E85" s="12" t="s">
        <v>182</v>
      </c>
      <c r="F85" s="12" t="s">
        <v>491</v>
      </c>
      <c r="G85" s="12" t="s">
        <v>492</v>
      </c>
      <c r="H85" s="12" t="s">
        <v>185</v>
      </c>
      <c r="I85" s="12" t="s">
        <v>200</v>
      </c>
      <c r="J85" s="12" t="s">
        <v>72</v>
      </c>
      <c r="K85" s="12" t="s">
        <v>72</v>
      </c>
      <c r="L85" s="12" t="s">
        <v>187</v>
      </c>
      <c r="M85" s="12" t="s">
        <v>107</v>
      </c>
      <c r="N85" s="12" t="s">
        <v>351</v>
      </c>
      <c r="O85" s="12" t="s">
        <v>73</v>
      </c>
      <c r="P85" s="12" t="s">
        <v>316</v>
      </c>
      <c r="Q85" s="12" t="s">
        <v>232</v>
      </c>
      <c r="R85" s="12" t="s">
        <v>190</v>
      </c>
      <c r="S85" s="12" t="s">
        <v>76</v>
      </c>
      <c r="T85" s="22">
        <v>0.98399999999999999</v>
      </c>
      <c r="U85" s="23">
        <v>46295</v>
      </c>
      <c r="V85" s="15">
        <v>6.9000000000000006E-2</v>
      </c>
      <c r="W85" s="24">
        <v>5.74E-2</v>
      </c>
      <c r="X85" s="12" t="s">
        <v>191</v>
      </c>
      <c r="Y85" s="12"/>
      <c r="Z85" s="14">
        <v>49580</v>
      </c>
      <c r="AA85" s="14">
        <v>1</v>
      </c>
      <c r="AB85" s="14">
        <v>101.2</v>
      </c>
      <c r="AC85" s="14">
        <v>0</v>
      </c>
      <c r="AD85" s="14">
        <v>50.174959999999999</v>
      </c>
      <c r="AE85" s="11"/>
      <c r="AF85" s="11"/>
      <c r="AG85" s="12" t="s">
        <v>19</v>
      </c>
      <c r="AH85" s="15">
        <v>2.0509977799999999E-4</v>
      </c>
      <c r="AI85" s="15">
        <v>1.5208876000000001E-4</v>
      </c>
      <c r="AJ85" s="15">
        <f t="shared" si="1"/>
        <v>1.758655078518278E-5</v>
      </c>
    </row>
    <row r="86" spans="1:36" ht="13.5" thickBot="1">
      <c r="A86" s="21">
        <v>13908</v>
      </c>
      <c r="B86" s="21">
        <v>13908</v>
      </c>
      <c r="C86" s="12" t="s">
        <v>493</v>
      </c>
      <c r="D86" s="12" t="s">
        <v>494</v>
      </c>
      <c r="E86" s="12" t="s">
        <v>182</v>
      </c>
      <c r="F86" s="12" t="s">
        <v>495</v>
      </c>
      <c r="G86" s="12" t="s">
        <v>496</v>
      </c>
      <c r="H86" s="12" t="s">
        <v>185</v>
      </c>
      <c r="I86" s="12" t="s">
        <v>186</v>
      </c>
      <c r="J86" s="12" t="s">
        <v>72</v>
      </c>
      <c r="K86" s="12" t="s">
        <v>72</v>
      </c>
      <c r="L86" s="12" t="s">
        <v>187</v>
      </c>
      <c r="M86" s="12" t="s">
        <v>107</v>
      </c>
      <c r="N86" s="12" t="s">
        <v>327</v>
      </c>
      <c r="O86" s="12" t="s">
        <v>73</v>
      </c>
      <c r="P86" s="12" t="s">
        <v>328</v>
      </c>
      <c r="Q86" s="12" t="s">
        <v>328</v>
      </c>
      <c r="R86" s="12" t="s">
        <v>190</v>
      </c>
      <c r="S86" s="12" t="s">
        <v>76</v>
      </c>
      <c r="T86" s="22">
        <v>1.9890000000000001</v>
      </c>
      <c r="U86" s="23">
        <v>46752</v>
      </c>
      <c r="V86" s="15">
        <v>2.9499999999999998E-2</v>
      </c>
      <c r="W86" s="24">
        <v>3.8600000000000002E-2</v>
      </c>
      <c r="X86" s="12" t="s">
        <v>191</v>
      </c>
      <c r="Y86" s="12"/>
      <c r="Z86" s="14">
        <v>468648.42</v>
      </c>
      <c r="AA86" s="14">
        <v>1</v>
      </c>
      <c r="AB86" s="14">
        <v>109.81</v>
      </c>
      <c r="AC86" s="14">
        <v>0</v>
      </c>
      <c r="AD86" s="14">
        <v>514.62283000000002</v>
      </c>
      <c r="AE86" s="11"/>
      <c r="AF86" s="11"/>
      <c r="AG86" s="12" t="s">
        <v>19</v>
      </c>
      <c r="AH86" s="15">
        <v>1.922825654E-3</v>
      </c>
      <c r="AI86" s="15">
        <v>1.5599085350000001E-3</v>
      </c>
      <c r="AJ86" s="15">
        <f t="shared" si="1"/>
        <v>1.8037763328579605E-4</v>
      </c>
    </row>
    <row r="87" spans="1:36" ht="13.5" thickBot="1">
      <c r="A87" s="21">
        <v>13908</v>
      </c>
      <c r="B87" s="21">
        <v>13908</v>
      </c>
      <c r="C87" s="12" t="s">
        <v>497</v>
      </c>
      <c r="D87" s="12" t="s">
        <v>498</v>
      </c>
      <c r="E87" s="12" t="s">
        <v>182</v>
      </c>
      <c r="F87" s="12" t="s">
        <v>499</v>
      </c>
      <c r="G87" s="12" t="s">
        <v>500</v>
      </c>
      <c r="H87" s="12" t="s">
        <v>185</v>
      </c>
      <c r="I87" s="12" t="s">
        <v>200</v>
      </c>
      <c r="J87" s="12" t="s">
        <v>72</v>
      </c>
      <c r="K87" s="12" t="s">
        <v>72</v>
      </c>
      <c r="L87" s="12" t="s">
        <v>187</v>
      </c>
      <c r="M87" s="12" t="s">
        <v>107</v>
      </c>
      <c r="N87" s="12" t="s">
        <v>196</v>
      </c>
      <c r="O87" s="12" t="s">
        <v>73</v>
      </c>
      <c r="P87" s="12" t="s">
        <v>338</v>
      </c>
      <c r="Q87" s="12" t="s">
        <v>232</v>
      </c>
      <c r="R87" s="12" t="s">
        <v>190</v>
      </c>
      <c r="S87" s="12" t="s">
        <v>76</v>
      </c>
      <c r="T87" s="22">
        <v>1.68</v>
      </c>
      <c r="U87" s="23">
        <v>46752</v>
      </c>
      <c r="V87" s="15">
        <v>5.5500000000000001E-2</v>
      </c>
      <c r="W87" s="24">
        <v>5.8299999999999998E-2</v>
      </c>
      <c r="X87" s="12" t="s">
        <v>191</v>
      </c>
      <c r="Y87" s="12"/>
      <c r="Z87" s="14">
        <v>86400</v>
      </c>
      <c r="AA87" s="14">
        <v>1</v>
      </c>
      <c r="AB87" s="14">
        <v>100.9</v>
      </c>
      <c r="AC87" s="14">
        <v>0</v>
      </c>
      <c r="AD87" s="14">
        <v>87.177599999999998</v>
      </c>
      <c r="AE87" s="11"/>
      <c r="AF87" s="11"/>
      <c r="AG87" s="12" t="s">
        <v>19</v>
      </c>
      <c r="AH87" s="15">
        <v>5.9999999999999995E-4</v>
      </c>
      <c r="AI87" s="15">
        <v>2.64249999E-4</v>
      </c>
      <c r="AJ87" s="15">
        <f t="shared" si="1"/>
        <v>3.0556143736444442E-5</v>
      </c>
    </row>
    <row r="88" spans="1:36" ht="13.5" thickBot="1">
      <c r="A88" s="21">
        <v>13908</v>
      </c>
      <c r="B88" s="21">
        <v>13908</v>
      </c>
      <c r="C88" s="12" t="s">
        <v>422</v>
      </c>
      <c r="D88" s="12" t="s">
        <v>423</v>
      </c>
      <c r="E88" s="12" t="s">
        <v>182</v>
      </c>
      <c r="F88" s="12" t="s">
        <v>501</v>
      </c>
      <c r="G88" s="12" t="s">
        <v>502</v>
      </c>
      <c r="H88" s="12" t="s">
        <v>185</v>
      </c>
      <c r="I88" s="12" t="s">
        <v>200</v>
      </c>
      <c r="J88" s="12" t="s">
        <v>72</v>
      </c>
      <c r="K88" s="12" t="s">
        <v>72</v>
      </c>
      <c r="L88" s="12" t="s">
        <v>187</v>
      </c>
      <c r="M88" s="12" t="s">
        <v>107</v>
      </c>
      <c r="N88" s="12" t="s">
        <v>196</v>
      </c>
      <c r="O88" s="12" t="s">
        <v>73</v>
      </c>
      <c r="P88" s="12" t="s">
        <v>328</v>
      </c>
      <c r="Q88" s="12" t="s">
        <v>328</v>
      </c>
      <c r="R88" s="12" t="s">
        <v>190</v>
      </c>
      <c r="S88" s="12" t="s">
        <v>76</v>
      </c>
      <c r="T88" s="22">
        <v>1.0269999999999999</v>
      </c>
      <c r="U88" s="23">
        <v>46208</v>
      </c>
      <c r="V88" s="15">
        <v>5.6000000000000001E-2</v>
      </c>
      <c r="W88" s="24">
        <v>6.5000000000000002E-2</v>
      </c>
      <c r="X88" s="12" t="s">
        <v>191</v>
      </c>
      <c r="Y88" s="12"/>
      <c r="Z88" s="14">
        <v>685200</v>
      </c>
      <c r="AA88" s="14">
        <v>1</v>
      </c>
      <c r="AB88" s="14">
        <v>100.53</v>
      </c>
      <c r="AC88" s="14">
        <v>0</v>
      </c>
      <c r="AD88" s="14">
        <v>688.83155999999997</v>
      </c>
      <c r="AE88" s="11"/>
      <c r="AF88" s="11"/>
      <c r="AG88" s="12" t="s">
        <v>19</v>
      </c>
      <c r="AH88" s="15">
        <v>4.0305882350000002E-3</v>
      </c>
      <c r="AI88" s="15">
        <v>2.0879645579999998E-3</v>
      </c>
      <c r="AJ88" s="15">
        <f t="shared" si="1"/>
        <v>2.4143858236013897E-4</v>
      </c>
    </row>
    <row r="89" spans="1:36" ht="13.5" thickBot="1">
      <c r="A89" s="21">
        <v>13908</v>
      </c>
      <c r="B89" s="21">
        <v>13908</v>
      </c>
      <c r="C89" s="12" t="s">
        <v>503</v>
      </c>
      <c r="D89" s="12" t="s">
        <v>504</v>
      </c>
      <c r="E89" s="12" t="s">
        <v>182</v>
      </c>
      <c r="F89" s="12" t="s">
        <v>505</v>
      </c>
      <c r="G89" s="12" t="s">
        <v>506</v>
      </c>
      <c r="H89" s="12" t="s">
        <v>185</v>
      </c>
      <c r="I89" s="12" t="s">
        <v>200</v>
      </c>
      <c r="J89" s="12" t="s">
        <v>72</v>
      </c>
      <c r="K89" s="12" t="s">
        <v>72</v>
      </c>
      <c r="L89" s="12" t="s">
        <v>187</v>
      </c>
      <c r="M89" s="12" t="s">
        <v>107</v>
      </c>
      <c r="N89" s="12" t="s">
        <v>351</v>
      </c>
      <c r="O89" s="12" t="s">
        <v>73</v>
      </c>
      <c r="P89" s="12" t="s">
        <v>316</v>
      </c>
      <c r="Q89" s="12" t="s">
        <v>232</v>
      </c>
      <c r="R89" s="12" t="s">
        <v>190</v>
      </c>
      <c r="S89" s="12" t="s">
        <v>76</v>
      </c>
      <c r="T89" s="22">
        <v>0.73299999999999998</v>
      </c>
      <c r="U89" s="23">
        <v>46203</v>
      </c>
      <c r="V89" s="15">
        <v>9.1999999999999998E-2</v>
      </c>
      <c r="W89" s="24">
        <v>3.8199999999999998E-2</v>
      </c>
      <c r="X89" s="12" t="s">
        <v>191</v>
      </c>
      <c r="Y89" s="12"/>
      <c r="Z89" s="14">
        <v>53086.5</v>
      </c>
      <c r="AA89" s="14">
        <v>1</v>
      </c>
      <c r="AB89" s="14">
        <v>103.99</v>
      </c>
      <c r="AC89" s="14">
        <v>0</v>
      </c>
      <c r="AD89" s="14">
        <v>55.204650000000001</v>
      </c>
      <c r="AE89" s="11"/>
      <c r="AF89" s="11"/>
      <c r="AG89" s="12" t="s">
        <v>19</v>
      </c>
      <c r="AH89" s="15">
        <v>7.61096774E-4</v>
      </c>
      <c r="AI89" s="15">
        <v>1.6733459799999999E-4</v>
      </c>
      <c r="AJ89" s="15">
        <f t="shared" si="1"/>
        <v>1.9349479915942944E-5</v>
      </c>
    </row>
    <row r="90" spans="1:36" ht="13.5" thickBot="1">
      <c r="A90" s="21">
        <v>13908</v>
      </c>
      <c r="B90" s="21">
        <v>13908</v>
      </c>
      <c r="C90" s="12" t="s">
        <v>507</v>
      </c>
      <c r="D90" s="12" t="s">
        <v>508</v>
      </c>
      <c r="E90" s="12" t="s">
        <v>182</v>
      </c>
      <c r="F90" s="12" t="s">
        <v>509</v>
      </c>
      <c r="G90" s="12" t="s">
        <v>510</v>
      </c>
      <c r="H90" s="12" t="s">
        <v>185</v>
      </c>
      <c r="I90" s="12" t="s">
        <v>200</v>
      </c>
      <c r="J90" s="12" t="s">
        <v>72</v>
      </c>
      <c r="K90" s="12" t="s">
        <v>72</v>
      </c>
      <c r="L90" s="12" t="s">
        <v>187</v>
      </c>
      <c r="M90" s="12" t="s">
        <v>107</v>
      </c>
      <c r="N90" s="12" t="s">
        <v>196</v>
      </c>
      <c r="O90" s="12" t="s">
        <v>73</v>
      </c>
      <c r="P90" s="12" t="s">
        <v>316</v>
      </c>
      <c r="Q90" s="12" t="s">
        <v>232</v>
      </c>
      <c r="R90" s="12" t="s">
        <v>190</v>
      </c>
      <c r="S90" s="12" t="s">
        <v>76</v>
      </c>
      <c r="T90" s="22">
        <v>1.1339999999999999</v>
      </c>
      <c r="U90" s="23">
        <v>46538</v>
      </c>
      <c r="V90" s="15">
        <v>0.06</v>
      </c>
      <c r="W90" s="24">
        <v>5.5199999999999999E-2</v>
      </c>
      <c r="X90" s="12" t="s">
        <v>191</v>
      </c>
      <c r="Y90" s="12"/>
      <c r="Z90" s="14">
        <v>1290111.1100000001</v>
      </c>
      <c r="AA90" s="14">
        <v>1</v>
      </c>
      <c r="AB90" s="14">
        <v>102.62</v>
      </c>
      <c r="AC90" s="14">
        <v>0</v>
      </c>
      <c r="AD90" s="14">
        <v>1323.91202</v>
      </c>
      <c r="AE90" s="11"/>
      <c r="AF90" s="11"/>
      <c r="AG90" s="12" t="s">
        <v>19</v>
      </c>
      <c r="AH90" s="15">
        <v>5.1628009690000004E-3</v>
      </c>
      <c r="AI90" s="15">
        <v>4.0130004739999999E-3</v>
      </c>
      <c r="AJ90" s="15">
        <f t="shared" si="1"/>
        <v>4.6403716066428194E-4</v>
      </c>
    </row>
    <row r="91" spans="1:36" ht="13.5" thickBot="1">
      <c r="A91" s="21">
        <v>13908</v>
      </c>
      <c r="B91" s="21">
        <v>13908</v>
      </c>
      <c r="C91" s="12" t="s">
        <v>511</v>
      </c>
      <c r="D91" s="12" t="s">
        <v>512</v>
      </c>
      <c r="E91" s="12" t="s">
        <v>182</v>
      </c>
      <c r="F91" s="12" t="s">
        <v>513</v>
      </c>
      <c r="G91" s="12" t="s">
        <v>514</v>
      </c>
      <c r="H91" s="12" t="s">
        <v>185</v>
      </c>
      <c r="I91" s="12" t="s">
        <v>200</v>
      </c>
      <c r="J91" s="12" t="s">
        <v>72</v>
      </c>
      <c r="K91" s="12" t="s">
        <v>72</v>
      </c>
      <c r="L91" s="12" t="s">
        <v>187</v>
      </c>
      <c r="M91" s="12" t="s">
        <v>107</v>
      </c>
      <c r="N91" s="12" t="s">
        <v>196</v>
      </c>
      <c r="O91" s="12" t="s">
        <v>73</v>
      </c>
      <c r="P91" s="12" t="s">
        <v>316</v>
      </c>
      <c r="Q91" s="12" t="s">
        <v>232</v>
      </c>
      <c r="R91" s="12" t="s">
        <v>190</v>
      </c>
      <c r="S91" s="12" t="s">
        <v>76</v>
      </c>
      <c r="T91" s="22">
        <v>2.0249999999999999</v>
      </c>
      <c r="U91" s="23">
        <v>46752</v>
      </c>
      <c r="V91" s="15">
        <v>4.53E-2</v>
      </c>
      <c r="W91" s="24">
        <v>5.8599999999999999E-2</v>
      </c>
      <c r="X91" s="12" t="s">
        <v>191</v>
      </c>
      <c r="Y91" s="12"/>
      <c r="Z91" s="14">
        <v>497902.4</v>
      </c>
      <c r="AA91" s="14">
        <v>1</v>
      </c>
      <c r="AB91" s="14">
        <v>98.67</v>
      </c>
      <c r="AC91" s="14">
        <v>0</v>
      </c>
      <c r="AD91" s="14">
        <v>491.28030000000001</v>
      </c>
      <c r="AE91" s="11"/>
      <c r="AF91" s="11"/>
      <c r="AG91" s="12" t="s">
        <v>19</v>
      </c>
      <c r="AH91" s="15">
        <v>7.9032126899999998E-4</v>
      </c>
      <c r="AI91" s="15">
        <v>1.489153393E-3</v>
      </c>
      <c r="AJ91" s="15">
        <f t="shared" si="1"/>
        <v>1.7219597077326683E-4</v>
      </c>
    </row>
    <row r="92" spans="1:36" ht="13.5" thickBot="1">
      <c r="A92" s="21">
        <v>13908</v>
      </c>
      <c r="B92" s="21">
        <v>13908</v>
      </c>
      <c r="C92" s="12" t="s">
        <v>515</v>
      </c>
      <c r="D92" s="12" t="s">
        <v>516</v>
      </c>
      <c r="E92" s="12" t="s">
        <v>182</v>
      </c>
      <c r="F92" s="12" t="s">
        <v>517</v>
      </c>
      <c r="G92" s="12" t="s">
        <v>518</v>
      </c>
      <c r="H92" s="12" t="s">
        <v>185</v>
      </c>
      <c r="I92" s="12" t="s">
        <v>200</v>
      </c>
      <c r="J92" s="12" t="s">
        <v>72</v>
      </c>
      <c r="K92" s="12" t="s">
        <v>72</v>
      </c>
      <c r="L92" s="12" t="s">
        <v>187</v>
      </c>
      <c r="M92" s="12" t="s">
        <v>107</v>
      </c>
      <c r="N92" s="12" t="s">
        <v>196</v>
      </c>
      <c r="O92" s="12" t="s">
        <v>73</v>
      </c>
      <c r="P92" s="12" t="s">
        <v>328</v>
      </c>
      <c r="Q92" s="12" t="s">
        <v>328</v>
      </c>
      <c r="R92" s="12" t="s">
        <v>190</v>
      </c>
      <c r="S92" s="12" t="s">
        <v>76</v>
      </c>
      <c r="T92" s="22">
        <v>1.3</v>
      </c>
      <c r="U92" s="23">
        <v>46477</v>
      </c>
      <c r="V92" s="15">
        <v>6.7000000000000004E-2</v>
      </c>
      <c r="W92" s="24">
        <v>6.0100000000000001E-2</v>
      </c>
      <c r="X92" s="12" t="s">
        <v>191</v>
      </c>
      <c r="Y92" s="12"/>
      <c r="Z92" s="14">
        <v>400000</v>
      </c>
      <c r="AA92" s="14">
        <v>1</v>
      </c>
      <c r="AB92" s="14">
        <v>101</v>
      </c>
      <c r="AC92" s="14">
        <v>0</v>
      </c>
      <c r="AD92" s="14">
        <v>404</v>
      </c>
      <c r="AE92" s="11"/>
      <c r="AF92" s="11"/>
      <c r="AG92" s="12" t="s">
        <v>19</v>
      </c>
      <c r="AH92" s="15">
        <v>4.2892583620000001E-3</v>
      </c>
      <c r="AI92" s="15">
        <v>1.2245920930000001E-3</v>
      </c>
      <c r="AJ92" s="15">
        <f t="shared" si="1"/>
        <v>1.4160383022156556E-4</v>
      </c>
    </row>
    <row r="93" spans="1:36" ht="13.5" thickBot="1">
      <c r="A93" s="21">
        <v>13908</v>
      </c>
      <c r="B93" s="21">
        <v>13908</v>
      </c>
      <c r="C93" s="12" t="s">
        <v>519</v>
      </c>
      <c r="D93" s="12" t="s">
        <v>520</v>
      </c>
      <c r="E93" s="12" t="s">
        <v>182</v>
      </c>
      <c r="F93" s="12" t="s">
        <v>521</v>
      </c>
      <c r="G93" s="12" t="s">
        <v>522</v>
      </c>
      <c r="H93" s="12" t="s">
        <v>185</v>
      </c>
      <c r="I93" s="12" t="s">
        <v>186</v>
      </c>
      <c r="J93" s="12" t="s">
        <v>72</v>
      </c>
      <c r="K93" s="12" t="s">
        <v>72</v>
      </c>
      <c r="L93" s="12" t="s">
        <v>187</v>
      </c>
      <c r="M93" s="12" t="s">
        <v>107</v>
      </c>
      <c r="N93" s="12" t="s">
        <v>205</v>
      </c>
      <c r="O93" s="12" t="s">
        <v>73</v>
      </c>
      <c r="P93" s="12" t="s">
        <v>328</v>
      </c>
      <c r="Q93" s="12" t="s">
        <v>328</v>
      </c>
      <c r="R93" s="12" t="s">
        <v>190</v>
      </c>
      <c r="S93" s="12" t="s">
        <v>76</v>
      </c>
      <c r="T93" s="22">
        <v>1.6759999999999999</v>
      </c>
      <c r="U93" s="23">
        <v>46387</v>
      </c>
      <c r="V93" s="15">
        <v>3.4299999999999997E-2</v>
      </c>
      <c r="W93" s="24">
        <v>3.61E-2</v>
      </c>
      <c r="X93" s="12" t="s">
        <v>191</v>
      </c>
      <c r="Y93" s="12"/>
      <c r="Z93" s="14">
        <v>2025691</v>
      </c>
      <c r="AA93" s="14">
        <v>1</v>
      </c>
      <c r="AB93" s="14">
        <v>108.75</v>
      </c>
      <c r="AC93" s="14">
        <v>0</v>
      </c>
      <c r="AD93" s="14">
        <v>2202.93896</v>
      </c>
      <c r="AE93" s="11"/>
      <c r="AF93" s="11"/>
      <c r="AG93" s="12" t="s">
        <v>19</v>
      </c>
      <c r="AH93" s="15">
        <v>2.9146633090000001E-3</v>
      </c>
      <c r="AI93" s="15">
        <v>6.6774792859999998E-3</v>
      </c>
      <c r="AJ93" s="15">
        <f t="shared" si="1"/>
        <v>7.7214008534730739E-4</v>
      </c>
    </row>
    <row r="94" spans="1:36" ht="13.5" thickBot="1">
      <c r="A94" s="21">
        <v>13908</v>
      </c>
      <c r="B94" s="21">
        <v>13908</v>
      </c>
      <c r="C94" s="12" t="s">
        <v>523</v>
      </c>
      <c r="D94" s="12" t="s">
        <v>524</v>
      </c>
      <c r="E94" s="12" t="s">
        <v>182</v>
      </c>
      <c r="F94" s="12" t="s">
        <v>525</v>
      </c>
      <c r="G94" s="12" t="s">
        <v>526</v>
      </c>
      <c r="H94" s="12" t="s">
        <v>185</v>
      </c>
      <c r="I94" s="12" t="s">
        <v>200</v>
      </c>
      <c r="J94" s="12" t="s">
        <v>72</v>
      </c>
      <c r="K94" s="12" t="s">
        <v>72</v>
      </c>
      <c r="L94" s="12" t="s">
        <v>187</v>
      </c>
      <c r="M94" s="12" t="s">
        <v>107</v>
      </c>
      <c r="N94" s="12" t="s">
        <v>196</v>
      </c>
      <c r="O94" s="12" t="s">
        <v>73</v>
      </c>
      <c r="P94" s="12" t="s">
        <v>197</v>
      </c>
      <c r="Q94" s="12" t="s">
        <v>75</v>
      </c>
      <c r="R94" s="12" t="s">
        <v>190</v>
      </c>
      <c r="S94" s="12" t="s">
        <v>76</v>
      </c>
      <c r="T94" s="22">
        <v>2.4260000000000002</v>
      </c>
      <c r="U94" s="23">
        <v>47452</v>
      </c>
      <c r="V94" s="15">
        <v>5.3400000000000003E-2</v>
      </c>
      <c r="W94" s="24">
        <v>5.7299999999999997E-2</v>
      </c>
      <c r="X94" s="12" t="s">
        <v>191</v>
      </c>
      <c r="Y94" s="12"/>
      <c r="Z94" s="14">
        <v>1000000</v>
      </c>
      <c r="AA94" s="14">
        <v>1</v>
      </c>
      <c r="AB94" s="14">
        <v>101.03</v>
      </c>
      <c r="AC94" s="14">
        <v>0</v>
      </c>
      <c r="AD94" s="14">
        <v>1010.3</v>
      </c>
      <c r="AE94" s="11"/>
      <c r="AF94" s="11"/>
      <c r="AG94" s="12" t="s">
        <v>19</v>
      </c>
      <c r="AH94" s="15">
        <v>1.4354822499999999E-3</v>
      </c>
      <c r="AI94" s="15">
        <v>3.0623895829999998E-3</v>
      </c>
      <c r="AJ94" s="15">
        <f t="shared" si="1"/>
        <v>3.5411472691298932E-4</v>
      </c>
    </row>
    <row r="95" spans="1:36" ht="13.5" thickBot="1">
      <c r="A95" s="21">
        <v>13908</v>
      </c>
      <c r="B95" s="21">
        <v>13908</v>
      </c>
      <c r="C95" s="12" t="s">
        <v>527</v>
      </c>
      <c r="D95" s="12" t="s">
        <v>528</v>
      </c>
      <c r="E95" s="12" t="s">
        <v>182</v>
      </c>
      <c r="F95" s="12" t="s">
        <v>529</v>
      </c>
      <c r="G95" s="12" t="s">
        <v>530</v>
      </c>
      <c r="H95" s="12" t="s">
        <v>185</v>
      </c>
      <c r="I95" s="12" t="s">
        <v>200</v>
      </c>
      <c r="J95" s="12" t="s">
        <v>72</v>
      </c>
      <c r="K95" s="12" t="s">
        <v>72</v>
      </c>
      <c r="L95" s="12" t="s">
        <v>187</v>
      </c>
      <c r="M95" s="12" t="s">
        <v>107</v>
      </c>
      <c r="N95" s="12" t="s">
        <v>196</v>
      </c>
      <c r="O95" s="12" t="s">
        <v>73</v>
      </c>
      <c r="P95" s="12" t="s">
        <v>328</v>
      </c>
      <c r="Q95" s="12" t="s">
        <v>328</v>
      </c>
      <c r="R95" s="12" t="s">
        <v>190</v>
      </c>
      <c r="S95" s="12" t="s">
        <v>76</v>
      </c>
      <c r="T95" s="22">
        <v>0</v>
      </c>
      <c r="U95" s="23">
        <v>45748</v>
      </c>
      <c r="V95" s="15">
        <v>5.62E-2</v>
      </c>
      <c r="W95" s="24">
        <v>0</v>
      </c>
      <c r="X95" s="12" t="s">
        <v>191</v>
      </c>
      <c r="Y95" s="12"/>
      <c r="Z95" s="14">
        <v>204650</v>
      </c>
      <c r="AA95" s="14">
        <v>1</v>
      </c>
      <c r="AB95" s="14">
        <v>101.14</v>
      </c>
      <c r="AC95" s="14">
        <v>0.51163000000000003</v>
      </c>
      <c r="AD95" s="14">
        <v>207.49464</v>
      </c>
      <c r="AE95" s="11"/>
      <c r="AF95" s="11"/>
      <c r="AG95" s="12" t="s">
        <v>19</v>
      </c>
      <c r="AH95" s="15">
        <v>1.019118493E-3</v>
      </c>
      <c r="AI95" s="15">
        <v>6.2895122599999995E-4</v>
      </c>
      <c r="AJ95" s="15">
        <f t="shared" si="1"/>
        <v>7.272781132288333E-5</v>
      </c>
    </row>
    <row r="96" spans="1:36" ht="13.5" thickBot="1">
      <c r="A96" s="21">
        <v>13908</v>
      </c>
      <c r="B96" s="21">
        <v>13908</v>
      </c>
      <c r="C96" s="12" t="s">
        <v>343</v>
      </c>
      <c r="D96" s="12" t="s">
        <v>531</v>
      </c>
      <c r="E96" s="12" t="s">
        <v>169</v>
      </c>
      <c r="F96" s="12" t="s">
        <v>532</v>
      </c>
      <c r="G96" s="12" t="s">
        <v>533</v>
      </c>
      <c r="H96" s="12" t="s">
        <v>185</v>
      </c>
      <c r="I96" s="12" t="s">
        <v>200</v>
      </c>
      <c r="J96" s="12" t="s">
        <v>72</v>
      </c>
      <c r="K96" s="12" t="s">
        <v>72</v>
      </c>
      <c r="L96" s="12" t="s">
        <v>187</v>
      </c>
      <c r="M96" s="12" t="s">
        <v>107</v>
      </c>
      <c r="N96" s="12" t="s">
        <v>270</v>
      </c>
      <c r="O96" s="12" t="s">
        <v>73</v>
      </c>
      <c r="P96" s="12" t="s">
        <v>271</v>
      </c>
      <c r="Q96" s="12" t="s">
        <v>75</v>
      </c>
      <c r="R96" s="12" t="s">
        <v>190</v>
      </c>
      <c r="S96" s="12" t="s">
        <v>76</v>
      </c>
      <c r="T96" s="22">
        <v>1.9159999999999999</v>
      </c>
      <c r="U96" s="23">
        <v>46873</v>
      </c>
      <c r="V96" s="15">
        <v>5.7500000000000002E-2</v>
      </c>
      <c r="W96" s="24">
        <v>6.1800000000000001E-2</v>
      </c>
      <c r="X96" s="12" t="s">
        <v>191</v>
      </c>
      <c r="Y96" s="12"/>
      <c r="Z96" s="14">
        <v>384100</v>
      </c>
      <c r="AA96" s="14">
        <v>1</v>
      </c>
      <c r="AB96" s="14">
        <v>101.76</v>
      </c>
      <c r="AC96" s="14">
        <v>0</v>
      </c>
      <c r="AD96" s="14">
        <v>390.86016000000001</v>
      </c>
      <c r="AE96" s="11"/>
      <c r="AF96" s="11"/>
      <c r="AG96" s="12" t="s">
        <v>19</v>
      </c>
      <c r="AH96" s="15">
        <v>4.2677777700000002E-4</v>
      </c>
      <c r="AI96" s="15">
        <v>1.184763023E-3</v>
      </c>
      <c r="AJ96" s="15">
        <f t="shared" si="1"/>
        <v>1.36998256774787E-4</v>
      </c>
    </row>
    <row r="97" spans="1:36" ht="13.5" thickBot="1">
      <c r="A97" s="21">
        <v>13908</v>
      </c>
      <c r="B97" s="21">
        <v>13908</v>
      </c>
      <c r="C97" s="12" t="s">
        <v>458</v>
      </c>
      <c r="D97" s="12" t="s">
        <v>459</v>
      </c>
      <c r="E97" s="12" t="s">
        <v>182</v>
      </c>
      <c r="F97" s="12" t="s">
        <v>534</v>
      </c>
      <c r="G97" s="12" t="s">
        <v>463</v>
      </c>
      <c r="H97" s="12" t="s">
        <v>185</v>
      </c>
      <c r="I97" s="12" t="s">
        <v>200</v>
      </c>
      <c r="J97" s="12" t="s">
        <v>72</v>
      </c>
      <c r="K97" s="12" t="s">
        <v>72</v>
      </c>
      <c r="L97" s="12" t="s">
        <v>457</v>
      </c>
      <c r="M97" s="12" t="s">
        <v>107</v>
      </c>
      <c r="N97" s="12" t="s">
        <v>196</v>
      </c>
      <c r="O97" s="12" t="s">
        <v>73</v>
      </c>
      <c r="P97" s="12" t="s">
        <v>328</v>
      </c>
      <c r="Q97" s="12" t="s">
        <v>328</v>
      </c>
      <c r="R97" s="12" t="s">
        <v>190</v>
      </c>
      <c r="S97" s="12" t="s">
        <v>76</v>
      </c>
      <c r="T97" s="22">
        <v>1.9159999999999999</v>
      </c>
      <c r="U97" s="23">
        <v>46204</v>
      </c>
      <c r="V97" s="15">
        <v>5.7500000000000002E-2</v>
      </c>
      <c r="W97" s="24">
        <v>6.1800000000000001E-2</v>
      </c>
      <c r="X97" s="12" t="s">
        <v>191</v>
      </c>
      <c r="Y97" s="12"/>
      <c r="Z97" s="14">
        <v>329000</v>
      </c>
      <c r="AA97" s="14">
        <v>1</v>
      </c>
      <c r="AB97" s="14">
        <v>102.8489</v>
      </c>
      <c r="AC97" s="14">
        <v>0</v>
      </c>
      <c r="AD97" s="14">
        <v>338.37288000000001</v>
      </c>
      <c r="AE97" s="11"/>
      <c r="AF97" s="11"/>
      <c r="AG97" s="12" t="s">
        <v>19</v>
      </c>
      <c r="AH97" s="15">
        <v>6.4604849050000001E-3</v>
      </c>
      <c r="AI97" s="15">
        <v>1.025665231E-3</v>
      </c>
      <c r="AJ97" s="15">
        <f t="shared" si="1"/>
        <v>1.1860122735421331E-4</v>
      </c>
    </row>
    <row r="98" spans="1:36" ht="13.5" thickBot="1">
      <c r="A98" s="21">
        <v>13908</v>
      </c>
      <c r="B98" s="21">
        <v>13908</v>
      </c>
      <c r="C98" s="12" t="s">
        <v>535</v>
      </c>
      <c r="D98" s="12" t="s">
        <v>536</v>
      </c>
      <c r="E98" s="12" t="s">
        <v>182</v>
      </c>
      <c r="F98" s="12" t="s">
        <v>537</v>
      </c>
      <c r="G98" s="12" t="s">
        <v>538</v>
      </c>
      <c r="H98" s="12" t="s">
        <v>185</v>
      </c>
      <c r="I98" s="12" t="s">
        <v>200</v>
      </c>
      <c r="J98" s="12" t="s">
        <v>72</v>
      </c>
      <c r="K98" s="12" t="s">
        <v>72</v>
      </c>
      <c r="L98" s="12" t="s">
        <v>187</v>
      </c>
      <c r="M98" s="12" t="s">
        <v>107</v>
      </c>
      <c r="N98" s="12" t="s">
        <v>196</v>
      </c>
      <c r="O98" s="12" t="s">
        <v>73</v>
      </c>
      <c r="P98" s="12" t="s">
        <v>271</v>
      </c>
      <c r="Q98" s="12" t="s">
        <v>75</v>
      </c>
      <c r="R98" s="12" t="s">
        <v>190</v>
      </c>
      <c r="S98" s="12" t="s">
        <v>76</v>
      </c>
      <c r="T98" s="22">
        <v>2.827</v>
      </c>
      <c r="U98" s="23">
        <v>48029</v>
      </c>
      <c r="V98" s="15">
        <v>0.05</v>
      </c>
      <c r="W98" s="24">
        <v>5.3199999999999997E-2</v>
      </c>
      <c r="X98" s="12" t="s">
        <v>191</v>
      </c>
      <c r="Y98" s="12"/>
      <c r="Z98" s="14">
        <v>900000</v>
      </c>
      <c r="AA98" s="14">
        <v>1</v>
      </c>
      <c r="AB98" s="14">
        <v>100.54</v>
      </c>
      <c r="AC98" s="14">
        <v>0</v>
      </c>
      <c r="AD98" s="14">
        <v>904.86</v>
      </c>
      <c r="AE98" s="11"/>
      <c r="AF98" s="11"/>
      <c r="AG98" s="12" t="s">
        <v>19</v>
      </c>
      <c r="AH98" s="15">
        <v>3.3860427309999998E-3</v>
      </c>
      <c r="AI98" s="15">
        <v>2.7427831710000001E-3</v>
      </c>
      <c r="AJ98" s="15">
        <f t="shared" si="1"/>
        <v>3.1715752924328173E-4</v>
      </c>
    </row>
    <row r="99" spans="1:36" ht="13.5" thickBot="1">
      <c r="A99" s="21">
        <v>13908</v>
      </c>
      <c r="B99" s="21">
        <v>13908</v>
      </c>
      <c r="C99" s="12" t="s">
        <v>539</v>
      </c>
      <c r="D99" s="12" t="s">
        <v>540</v>
      </c>
      <c r="E99" s="12" t="s">
        <v>182</v>
      </c>
      <c r="F99" s="12" t="s">
        <v>541</v>
      </c>
      <c r="G99" s="12" t="s">
        <v>542</v>
      </c>
      <c r="H99" s="12" t="s">
        <v>185</v>
      </c>
      <c r="I99" s="12" t="s">
        <v>186</v>
      </c>
      <c r="J99" s="12" t="s">
        <v>72</v>
      </c>
      <c r="K99" s="12" t="s">
        <v>72</v>
      </c>
      <c r="L99" s="12" t="s">
        <v>187</v>
      </c>
      <c r="M99" s="12" t="s">
        <v>107</v>
      </c>
      <c r="N99" s="12" t="s">
        <v>372</v>
      </c>
      <c r="O99" s="12" t="s">
        <v>73</v>
      </c>
      <c r="P99" s="12" t="s">
        <v>189</v>
      </c>
      <c r="Q99" s="12" t="s">
        <v>75</v>
      </c>
      <c r="R99" s="12" t="s">
        <v>190</v>
      </c>
      <c r="S99" s="12" t="s">
        <v>76</v>
      </c>
      <c r="T99" s="22">
        <v>3.488</v>
      </c>
      <c r="U99" s="23">
        <v>48913</v>
      </c>
      <c r="V99" s="15">
        <v>3.1699999999999999E-2</v>
      </c>
      <c r="W99" s="24">
        <v>3.0200000000000001E-2</v>
      </c>
      <c r="X99" s="12" t="s">
        <v>191</v>
      </c>
      <c r="Y99" s="12"/>
      <c r="Z99" s="14">
        <v>3150000</v>
      </c>
      <c r="AA99" s="14">
        <v>1</v>
      </c>
      <c r="AB99" s="14">
        <v>108.94</v>
      </c>
      <c r="AC99" s="14">
        <v>0</v>
      </c>
      <c r="AD99" s="14">
        <v>3431.61</v>
      </c>
      <c r="AE99" s="11"/>
      <c r="AF99" s="11"/>
      <c r="AG99" s="12" t="s">
        <v>19</v>
      </c>
      <c r="AH99" s="15">
        <v>3.730017761E-3</v>
      </c>
      <c r="AI99" s="15">
        <v>1.0401788298E-2</v>
      </c>
      <c r="AJ99" s="15">
        <f t="shared" si="1"/>
        <v>1.2027948510560066E-3</v>
      </c>
    </row>
    <row r="100" spans="1:36" ht="13.5" thickBot="1">
      <c r="A100" s="21">
        <v>13908</v>
      </c>
      <c r="B100" s="21">
        <v>13908</v>
      </c>
      <c r="C100" s="12" t="s">
        <v>543</v>
      </c>
      <c r="D100" s="12" t="s">
        <v>544</v>
      </c>
      <c r="E100" s="12" t="s">
        <v>182</v>
      </c>
      <c r="F100" s="12" t="s">
        <v>545</v>
      </c>
      <c r="G100" s="12" t="s">
        <v>546</v>
      </c>
      <c r="H100" s="12" t="s">
        <v>185</v>
      </c>
      <c r="I100" s="12" t="s">
        <v>200</v>
      </c>
      <c r="J100" s="12" t="s">
        <v>72</v>
      </c>
      <c r="K100" s="12" t="s">
        <v>72</v>
      </c>
      <c r="L100" s="12" t="s">
        <v>187</v>
      </c>
      <c r="M100" s="12" t="s">
        <v>107</v>
      </c>
      <c r="N100" s="12" t="s">
        <v>372</v>
      </c>
      <c r="O100" s="12" t="s">
        <v>73</v>
      </c>
      <c r="P100" s="12" t="s">
        <v>74</v>
      </c>
      <c r="Q100" s="12" t="s">
        <v>75</v>
      </c>
      <c r="R100" s="12" t="s">
        <v>190</v>
      </c>
      <c r="S100" s="12" t="s">
        <v>76</v>
      </c>
      <c r="T100" s="22">
        <v>0.159</v>
      </c>
      <c r="U100" s="23">
        <v>45806</v>
      </c>
      <c r="V100" s="15">
        <v>3.7600000000000001E-2</v>
      </c>
      <c r="W100" s="24">
        <v>4.4999999999999998E-2</v>
      </c>
      <c r="X100" s="12" t="s">
        <v>191</v>
      </c>
      <c r="Y100" s="12"/>
      <c r="Z100" s="14">
        <v>110000</v>
      </c>
      <c r="AA100" s="14">
        <v>1</v>
      </c>
      <c r="AB100" s="14">
        <v>101.17</v>
      </c>
      <c r="AC100" s="14">
        <v>0</v>
      </c>
      <c r="AD100" s="14">
        <v>111.28700000000001</v>
      </c>
      <c r="AE100" s="11"/>
      <c r="AF100" s="11"/>
      <c r="AG100" s="12" t="s">
        <v>19</v>
      </c>
      <c r="AH100" s="15">
        <v>9.1220673590039294E-5</v>
      </c>
      <c r="AI100" s="15">
        <v>3.3732965400000002E-4</v>
      </c>
      <c r="AJ100" s="15">
        <f t="shared" si="1"/>
        <v>3.9006597658087543E-5</v>
      </c>
    </row>
    <row r="101" spans="1:36" ht="13.5" thickBot="1">
      <c r="A101" s="21">
        <v>13908</v>
      </c>
      <c r="B101" s="21">
        <v>13908</v>
      </c>
      <c r="C101" s="12" t="s">
        <v>543</v>
      </c>
      <c r="D101" s="12" t="s">
        <v>544</v>
      </c>
      <c r="E101" s="12" t="s">
        <v>182</v>
      </c>
      <c r="F101" s="12" t="s">
        <v>547</v>
      </c>
      <c r="G101" s="12" t="s">
        <v>548</v>
      </c>
      <c r="H101" s="12" t="s">
        <v>185</v>
      </c>
      <c r="I101" s="12" t="s">
        <v>186</v>
      </c>
      <c r="J101" s="12" t="s">
        <v>72</v>
      </c>
      <c r="K101" s="12" t="s">
        <v>72</v>
      </c>
      <c r="L101" s="12" t="s">
        <v>187</v>
      </c>
      <c r="M101" s="12" t="s">
        <v>107</v>
      </c>
      <c r="N101" s="12" t="s">
        <v>372</v>
      </c>
      <c r="O101" s="12" t="s">
        <v>73</v>
      </c>
      <c r="P101" s="12" t="s">
        <v>74</v>
      </c>
      <c r="Q101" s="12" t="s">
        <v>75</v>
      </c>
      <c r="R101" s="12" t="s">
        <v>190</v>
      </c>
      <c r="S101" s="12" t="s">
        <v>76</v>
      </c>
      <c r="T101" s="22">
        <v>3.9660000000000002</v>
      </c>
      <c r="U101" s="23">
        <v>48547</v>
      </c>
      <c r="V101" s="15">
        <v>1.3899999999999999E-2</v>
      </c>
      <c r="W101" s="24">
        <v>2.53E-2</v>
      </c>
      <c r="X101" s="12" t="s">
        <v>191</v>
      </c>
      <c r="Y101" s="12"/>
      <c r="Z101" s="14">
        <v>895111.11</v>
      </c>
      <c r="AA101" s="14">
        <v>1</v>
      </c>
      <c r="AB101" s="14">
        <v>103.09</v>
      </c>
      <c r="AC101" s="14">
        <v>0</v>
      </c>
      <c r="AD101" s="14">
        <v>922.77003999999999</v>
      </c>
      <c r="AE101" s="11"/>
      <c r="AF101" s="11"/>
      <c r="AG101" s="12" t="s">
        <v>19</v>
      </c>
      <c r="AH101" s="15">
        <v>5.5944444300000005E-4</v>
      </c>
      <c r="AI101" s="15">
        <v>2.797071521E-3</v>
      </c>
      <c r="AJ101" s="15">
        <f t="shared" si="1"/>
        <v>3.2343507940026551E-4</v>
      </c>
    </row>
    <row r="102" spans="1:36" ht="13.5" thickBot="1">
      <c r="A102" s="21">
        <v>13908</v>
      </c>
      <c r="B102" s="21">
        <v>13908</v>
      </c>
      <c r="C102" s="12" t="s">
        <v>549</v>
      </c>
      <c r="D102" s="12" t="s">
        <v>550</v>
      </c>
      <c r="E102" s="12" t="s">
        <v>182</v>
      </c>
      <c r="F102" s="12" t="s">
        <v>551</v>
      </c>
      <c r="G102" s="12" t="s">
        <v>552</v>
      </c>
      <c r="H102" s="12" t="s">
        <v>185</v>
      </c>
      <c r="I102" s="12" t="s">
        <v>186</v>
      </c>
      <c r="J102" s="12" t="s">
        <v>72</v>
      </c>
      <c r="K102" s="12" t="s">
        <v>72</v>
      </c>
      <c r="L102" s="12" t="s">
        <v>187</v>
      </c>
      <c r="M102" s="12" t="s">
        <v>107</v>
      </c>
      <c r="N102" s="12" t="s">
        <v>205</v>
      </c>
      <c r="O102" s="12" t="s">
        <v>73</v>
      </c>
      <c r="P102" s="12" t="s">
        <v>381</v>
      </c>
      <c r="Q102" s="12" t="s">
        <v>75</v>
      </c>
      <c r="R102" s="12" t="s">
        <v>190</v>
      </c>
      <c r="S102" s="12" t="s">
        <v>76</v>
      </c>
      <c r="T102" s="22">
        <v>2.1389999999999998</v>
      </c>
      <c r="U102" s="23">
        <v>47118</v>
      </c>
      <c r="V102" s="15">
        <v>3.6499999999999998E-2</v>
      </c>
      <c r="W102" s="24">
        <v>3.6400000000000002E-2</v>
      </c>
      <c r="X102" s="12" t="s">
        <v>191</v>
      </c>
      <c r="Y102" s="12"/>
      <c r="Z102" s="14">
        <v>60000</v>
      </c>
      <c r="AA102" s="14">
        <v>1</v>
      </c>
      <c r="AB102" s="14">
        <v>108.36</v>
      </c>
      <c r="AC102" s="14">
        <v>0</v>
      </c>
      <c r="AD102" s="14">
        <v>65.016000000000005</v>
      </c>
      <c r="AE102" s="11"/>
      <c r="AF102" s="11"/>
      <c r="AG102" s="12" t="s">
        <v>19</v>
      </c>
      <c r="AH102" s="15">
        <v>2.3001901400000001E-4</v>
      </c>
      <c r="AI102" s="15">
        <v>1.9707445399999999E-4</v>
      </c>
      <c r="AJ102" s="15">
        <f t="shared" si="1"/>
        <v>2.2788402538825019E-5</v>
      </c>
    </row>
    <row r="103" spans="1:36" ht="13.5" thickBot="1">
      <c r="A103" s="21">
        <v>13908</v>
      </c>
      <c r="B103" s="21">
        <v>13908</v>
      </c>
      <c r="C103" s="12" t="s">
        <v>549</v>
      </c>
      <c r="D103" s="12" t="s">
        <v>550</v>
      </c>
      <c r="E103" s="12" t="s">
        <v>182</v>
      </c>
      <c r="F103" s="12" t="s">
        <v>553</v>
      </c>
      <c r="G103" s="12" t="s">
        <v>554</v>
      </c>
      <c r="H103" s="12" t="s">
        <v>185</v>
      </c>
      <c r="I103" s="12" t="s">
        <v>186</v>
      </c>
      <c r="J103" s="12" t="s">
        <v>72</v>
      </c>
      <c r="K103" s="12" t="s">
        <v>72</v>
      </c>
      <c r="L103" s="12" t="s">
        <v>187</v>
      </c>
      <c r="M103" s="12" t="s">
        <v>107</v>
      </c>
      <c r="N103" s="12" t="s">
        <v>205</v>
      </c>
      <c r="O103" s="12" t="s">
        <v>73</v>
      </c>
      <c r="P103" s="12" t="s">
        <v>197</v>
      </c>
      <c r="Q103" s="12" t="s">
        <v>75</v>
      </c>
      <c r="R103" s="12" t="s">
        <v>190</v>
      </c>
      <c r="S103" s="12" t="s">
        <v>76</v>
      </c>
      <c r="T103" s="22">
        <v>3.077</v>
      </c>
      <c r="U103" s="23">
        <v>47483</v>
      </c>
      <c r="V103" s="15">
        <v>2.7E-2</v>
      </c>
      <c r="W103" s="24">
        <v>3.3099999999999997E-2</v>
      </c>
      <c r="X103" s="12" t="s">
        <v>191</v>
      </c>
      <c r="Y103" s="12"/>
      <c r="Z103" s="14">
        <v>823500</v>
      </c>
      <c r="AA103" s="14">
        <v>1</v>
      </c>
      <c r="AB103" s="14">
        <v>106.11</v>
      </c>
      <c r="AC103" s="14">
        <v>0</v>
      </c>
      <c r="AD103" s="14">
        <v>873.81584999999995</v>
      </c>
      <c r="AE103" s="11"/>
      <c r="AF103" s="11"/>
      <c r="AG103" s="12" t="s">
        <v>19</v>
      </c>
      <c r="AH103" s="15">
        <v>2.090874191E-3</v>
      </c>
      <c r="AI103" s="15">
        <v>2.6486831200000002E-3</v>
      </c>
      <c r="AJ103" s="15">
        <f t="shared" si="1"/>
        <v>3.0627641403047773E-4</v>
      </c>
    </row>
    <row r="104" spans="1:36" ht="13.5" thickBot="1">
      <c r="A104" s="21">
        <v>13908</v>
      </c>
      <c r="B104" s="21">
        <v>13908</v>
      </c>
      <c r="C104" s="12" t="s">
        <v>390</v>
      </c>
      <c r="D104" s="12" t="s">
        <v>391</v>
      </c>
      <c r="E104" s="12" t="s">
        <v>182</v>
      </c>
      <c r="F104" s="12" t="s">
        <v>555</v>
      </c>
      <c r="G104" s="12" t="s">
        <v>556</v>
      </c>
      <c r="H104" s="12" t="s">
        <v>185</v>
      </c>
      <c r="I104" s="12" t="s">
        <v>186</v>
      </c>
      <c r="J104" s="12" t="s">
        <v>72</v>
      </c>
      <c r="K104" s="12" t="s">
        <v>72</v>
      </c>
      <c r="L104" s="12" t="s">
        <v>187</v>
      </c>
      <c r="M104" s="12" t="s">
        <v>107</v>
      </c>
      <c r="N104" s="12" t="s">
        <v>351</v>
      </c>
      <c r="O104" s="12" t="s">
        <v>73</v>
      </c>
      <c r="P104" s="12" t="s">
        <v>263</v>
      </c>
      <c r="Q104" s="12" t="s">
        <v>232</v>
      </c>
      <c r="R104" s="12" t="s">
        <v>190</v>
      </c>
      <c r="S104" s="12" t="s">
        <v>76</v>
      </c>
      <c r="T104" s="22">
        <v>1.3089999999999999</v>
      </c>
      <c r="U104" s="23">
        <v>46477</v>
      </c>
      <c r="V104" s="15">
        <v>3.5400000000000001E-2</v>
      </c>
      <c r="W104" s="24">
        <v>3.0599999999999999E-2</v>
      </c>
      <c r="X104" s="12" t="s">
        <v>191</v>
      </c>
      <c r="Y104" s="12"/>
      <c r="Z104" s="14">
        <v>1263818.7</v>
      </c>
      <c r="AA104" s="14">
        <v>1</v>
      </c>
      <c r="AB104" s="14">
        <v>107.99</v>
      </c>
      <c r="AC104" s="14">
        <v>0</v>
      </c>
      <c r="AD104" s="14">
        <v>1364.79781</v>
      </c>
      <c r="AE104" s="11"/>
      <c r="AF104" s="11"/>
      <c r="AG104" s="12" t="s">
        <v>19</v>
      </c>
      <c r="AH104" s="15">
        <v>1.2571445190000001E-3</v>
      </c>
      <c r="AI104" s="15">
        <v>4.1369321940000004E-3</v>
      </c>
      <c r="AJ104" s="15">
        <f t="shared" si="1"/>
        <v>4.7836781528218936E-4</v>
      </c>
    </row>
    <row r="105" spans="1:36" ht="13.5" thickBot="1">
      <c r="A105" s="21">
        <v>13908</v>
      </c>
      <c r="B105" s="21">
        <v>13908</v>
      </c>
      <c r="C105" s="12" t="s">
        <v>557</v>
      </c>
      <c r="D105" s="12" t="s">
        <v>558</v>
      </c>
      <c r="E105" s="12" t="s">
        <v>182</v>
      </c>
      <c r="F105" s="12" t="s">
        <v>559</v>
      </c>
      <c r="G105" s="12" t="s">
        <v>560</v>
      </c>
      <c r="H105" s="12" t="s">
        <v>185</v>
      </c>
      <c r="I105" s="12" t="s">
        <v>186</v>
      </c>
      <c r="J105" s="12" t="s">
        <v>72</v>
      </c>
      <c r="K105" s="12" t="s">
        <v>72</v>
      </c>
      <c r="L105" s="12" t="s">
        <v>187</v>
      </c>
      <c r="M105" s="12" t="s">
        <v>107</v>
      </c>
      <c r="N105" s="12" t="s">
        <v>372</v>
      </c>
      <c r="O105" s="12" t="s">
        <v>73</v>
      </c>
      <c r="P105" s="12" t="s">
        <v>74</v>
      </c>
      <c r="Q105" s="12" t="s">
        <v>75</v>
      </c>
      <c r="R105" s="12" t="s">
        <v>190</v>
      </c>
      <c r="S105" s="12" t="s">
        <v>76</v>
      </c>
      <c r="T105" s="22">
        <v>3.5259999999999998</v>
      </c>
      <c r="U105" s="23">
        <v>48190</v>
      </c>
      <c r="V105" s="15">
        <v>1.6400000000000001E-2</v>
      </c>
      <c r="W105" s="24">
        <v>2.5899999999999999E-2</v>
      </c>
      <c r="X105" s="12" t="s">
        <v>191</v>
      </c>
      <c r="Y105" s="12"/>
      <c r="Z105" s="14">
        <v>397305</v>
      </c>
      <c r="AA105" s="14">
        <v>1</v>
      </c>
      <c r="AB105" s="14">
        <v>104.35</v>
      </c>
      <c r="AC105" s="14">
        <v>0</v>
      </c>
      <c r="AD105" s="14">
        <v>414.58776999999998</v>
      </c>
      <c r="AE105" s="11"/>
      <c r="AF105" s="11"/>
      <c r="AG105" s="12" t="s">
        <v>19</v>
      </c>
      <c r="AH105" s="15">
        <v>4.2215381800000002E-4</v>
      </c>
      <c r="AI105" s="15">
        <v>1.2566854079999999E-3</v>
      </c>
      <c r="AJ105" s="15">
        <f t="shared" si="1"/>
        <v>1.4531489157182541E-4</v>
      </c>
    </row>
    <row r="106" spans="1:36" ht="13.5" thickBot="1">
      <c r="A106" s="21">
        <v>13908</v>
      </c>
      <c r="B106" s="21">
        <v>13908</v>
      </c>
      <c r="C106" s="12" t="s">
        <v>557</v>
      </c>
      <c r="D106" s="12" t="s">
        <v>558</v>
      </c>
      <c r="E106" s="12" t="s">
        <v>182</v>
      </c>
      <c r="F106" s="12" t="s">
        <v>561</v>
      </c>
      <c r="G106" s="12" t="s">
        <v>562</v>
      </c>
      <c r="H106" s="12" t="s">
        <v>185</v>
      </c>
      <c r="I106" s="12" t="s">
        <v>186</v>
      </c>
      <c r="J106" s="12" t="s">
        <v>72</v>
      </c>
      <c r="K106" s="12" t="s">
        <v>72</v>
      </c>
      <c r="L106" s="12" t="s">
        <v>187</v>
      </c>
      <c r="M106" s="12" t="s">
        <v>107</v>
      </c>
      <c r="N106" s="12" t="s">
        <v>372</v>
      </c>
      <c r="O106" s="12" t="s">
        <v>73</v>
      </c>
      <c r="P106" s="12" t="s">
        <v>189</v>
      </c>
      <c r="Q106" s="12" t="s">
        <v>75</v>
      </c>
      <c r="R106" s="12" t="s">
        <v>190</v>
      </c>
      <c r="S106" s="12" t="s">
        <v>76</v>
      </c>
      <c r="T106" s="22">
        <v>3.0019999999999998</v>
      </c>
      <c r="U106" s="23">
        <v>48738</v>
      </c>
      <c r="V106" s="15">
        <v>3.3099999999999997E-2</v>
      </c>
      <c r="W106" s="24">
        <v>3.0700000000000002E-2</v>
      </c>
      <c r="X106" s="12" t="s">
        <v>191</v>
      </c>
      <c r="Y106" s="12"/>
      <c r="Z106" s="14">
        <v>50000</v>
      </c>
      <c r="AA106" s="14">
        <v>1</v>
      </c>
      <c r="AB106" s="14">
        <v>110.92</v>
      </c>
      <c r="AC106" s="14">
        <v>0</v>
      </c>
      <c r="AD106" s="14">
        <v>55.46</v>
      </c>
      <c r="AE106" s="11"/>
      <c r="AF106" s="11"/>
      <c r="AG106" s="12" t="s">
        <v>19</v>
      </c>
      <c r="AH106" s="15">
        <v>7.1280918098225098E-5</v>
      </c>
      <c r="AI106" s="15">
        <v>1.68108607E-4</v>
      </c>
      <c r="AJ106" s="15">
        <f t="shared" si="1"/>
        <v>1.9438981247742639E-5</v>
      </c>
    </row>
    <row r="107" spans="1:36" ht="13.5" thickBot="1">
      <c r="A107" s="21">
        <v>13908</v>
      </c>
      <c r="B107" s="21">
        <v>13908</v>
      </c>
      <c r="C107" s="12" t="s">
        <v>563</v>
      </c>
      <c r="D107" s="12" t="s">
        <v>564</v>
      </c>
      <c r="E107" s="12" t="s">
        <v>182</v>
      </c>
      <c r="F107" s="12" t="s">
        <v>565</v>
      </c>
      <c r="G107" s="12" t="s">
        <v>566</v>
      </c>
      <c r="H107" s="12" t="s">
        <v>185</v>
      </c>
      <c r="I107" s="12" t="s">
        <v>186</v>
      </c>
      <c r="J107" s="12" t="s">
        <v>72</v>
      </c>
      <c r="K107" s="12" t="s">
        <v>72</v>
      </c>
      <c r="L107" s="12" t="s">
        <v>187</v>
      </c>
      <c r="M107" s="12" t="s">
        <v>107</v>
      </c>
      <c r="N107" s="12" t="s">
        <v>282</v>
      </c>
      <c r="O107" s="12" t="s">
        <v>73</v>
      </c>
      <c r="P107" s="12" t="s">
        <v>271</v>
      </c>
      <c r="Q107" s="12" t="s">
        <v>75</v>
      </c>
      <c r="R107" s="12" t="s">
        <v>190</v>
      </c>
      <c r="S107" s="12" t="s">
        <v>76</v>
      </c>
      <c r="T107" s="22">
        <v>1.57</v>
      </c>
      <c r="U107" s="23">
        <v>46888</v>
      </c>
      <c r="V107" s="15">
        <v>3.2000000000000001E-2</v>
      </c>
      <c r="W107" s="24">
        <v>3.1699999999999999E-2</v>
      </c>
      <c r="X107" s="12" t="s">
        <v>191</v>
      </c>
      <c r="Y107" s="12"/>
      <c r="Z107" s="14">
        <v>1337323.6599999999</v>
      </c>
      <c r="AA107" s="14">
        <v>1</v>
      </c>
      <c r="AB107" s="14">
        <v>107.84</v>
      </c>
      <c r="AC107" s="14">
        <v>0</v>
      </c>
      <c r="AD107" s="14">
        <v>1442.16983</v>
      </c>
      <c r="AE107" s="11"/>
      <c r="AF107" s="11"/>
      <c r="AG107" s="12" t="s">
        <v>19</v>
      </c>
      <c r="AH107" s="15">
        <v>1.875390805E-3</v>
      </c>
      <c r="AI107" s="15">
        <v>4.3714598279999996E-3</v>
      </c>
      <c r="AJ107" s="15">
        <f t="shared" si="1"/>
        <v>5.0548705880689132E-4</v>
      </c>
    </row>
    <row r="108" spans="1:36" ht="13.5" thickBot="1">
      <c r="A108" s="21">
        <v>13908</v>
      </c>
      <c r="B108" s="21">
        <v>13908</v>
      </c>
      <c r="C108" s="12" t="s">
        <v>563</v>
      </c>
      <c r="D108" s="12" t="s">
        <v>564</v>
      </c>
      <c r="E108" s="12" t="s">
        <v>182</v>
      </c>
      <c r="F108" s="12" t="s">
        <v>567</v>
      </c>
      <c r="G108" s="12" t="s">
        <v>568</v>
      </c>
      <c r="H108" s="12" t="s">
        <v>185</v>
      </c>
      <c r="I108" s="12" t="s">
        <v>200</v>
      </c>
      <c r="J108" s="12" t="s">
        <v>72</v>
      </c>
      <c r="K108" s="12" t="s">
        <v>72</v>
      </c>
      <c r="L108" s="12" t="s">
        <v>187</v>
      </c>
      <c r="M108" s="12" t="s">
        <v>107</v>
      </c>
      <c r="N108" s="12" t="s">
        <v>282</v>
      </c>
      <c r="O108" s="12" t="s">
        <v>73</v>
      </c>
      <c r="P108" s="12" t="s">
        <v>271</v>
      </c>
      <c r="Q108" s="12" t="s">
        <v>75</v>
      </c>
      <c r="R108" s="12" t="s">
        <v>190</v>
      </c>
      <c r="S108" s="12" t="s">
        <v>76</v>
      </c>
      <c r="T108" s="22">
        <v>1.627</v>
      </c>
      <c r="U108" s="23">
        <v>46924</v>
      </c>
      <c r="V108" s="15">
        <v>5.7000000000000002E-2</v>
      </c>
      <c r="W108" s="24">
        <v>5.5800000000000002E-2</v>
      </c>
      <c r="X108" s="12" t="s">
        <v>191</v>
      </c>
      <c r="Y108" s="12"/>
      <c r="Z108" s="14">
        <v>1163671.01</v>
      </c>
      <c r="AA108" s="14">
        <v>1</v>
      </c>
      <c r="AB108" s="14">
        <v>100.54</v>
      </c>
      <c r="AC108" s="14">
        <v>0</v>
      </c>
      <c r="AD108" s="14">
        <v>1169.9548299999999</v>
      </c>
      <c r="AE108" s="11"/>
      <c r="AF108" s="11"/>
      <c r="AG108" s="12" t="s">
        <v>19</v>
      </c>
      <c r="AH108" s="15">
        <v>1.363495974E-3</v>
      </c>
      <c r="AI108" s="15">
        <v>3.5463302820000001E-3</v>
      </c>
      <c r="AJ108" s="15">
        <f t="shared" si="1"/>
        <v>4.100744681045064E-4</v>
      </c>
    </row>
    <row r="109" spans="1:36" ht="13.5" thickBot="1">
      <c r="A109" s="21">
        <v>13908</v>
      </c>
      <c r="B109" s="21">
        <v>13908</v>
      </c>
      <c r="C109" s="12" t="s">
        <v>377</v>
      </c>
      <c r="D109" s="12" t="s">
        <v>378</v>
      </c>
      <c r="E109" s="12" t="s">
        <v>182</v>
      </c>
      <c r="F109" s="12" t="s">
        <v>569</v>
      </c>
      <c r="G109" s="12" t="s">
        <v>570</v>
      </c>
      <c r="H109" s="12" t="s">
        <v>185</v>
      </c>
      <c r="I109" s="12" t="s">
        <v>186</v>
      </c>
      <c r="J109" s="12" t="s">
        <v>72</v>
      </c>
      <c r="K109" s="12" t="s">
        <v>72</v>
      </c>
      <c r="L109" s="12" t="s">
        <v>187</v>
      </c>
      <c r="M109" s="12" t="s">
        <v>107</v>
      </c>
      <c r="N109" s="12" t="s">
        <v>205</v>
      </c>
      <c r="O109" s="12" t="s">
        <v>73</v>
      </c>
      <c r="P109" s="12" t="s">
        <v>381</v>
      </c>
      <c r="Q109" s="12" t="s">
        <v>75</v>
      </c>
      <c r="R109" s="12" t="s">
        <v>190</v>
      </c>
      <c r="S109" s="12" t="s">
        <v>76</v>
      </c>
      <c r="T109" s="22">
        <v>1.496</v>
      </c>
      <c r="U109" s="23">
        <v>46295</v>
      </c>
      <c r="V109" s="15">
        <v>3.0000000000000001E-3</v>
      </c>
      <c r="W109" s="24">
        <v>0.03</v>
      </c>
      <c r="X109" s="12" t="s">
        <v>191</v>
      </c>
      <c r="Y109" s="12"/>
      <c r="Z109" s="14">
        <v>199000</v>
      </c>
      <c r="AA109" s="14">
        <v>1</v>
      </c>
      <c r="AB109" s="14">
        <v>103.02</v>
      </c>
      <c r="AC109" s="14">
        <v>0</v>
      </c>
      <c r="AD109" s="14">
        <v>205.00980000000001</v>
      </c>
      <c r="AE109" s="11"/>
      <c r="AF109" s="11"/>
      <c r="AG109" s="12" t="s">
        <v>19</v>
      </c>
      <c r="AH109" s="15">
        <v>4.83326451E-4</v>
      </c>
      <c r="AI109" s="15">
        <v>6.2141925699999996E-4</v>
      </c>
      <c r="AJ109" s="15">
        <f t="shared" si="1"/>
        <v>7.1856863645933453E-5</v>
      </c>
    </row>
    <row r="110" spans="1:36" ht="13.5" thickBot="1">
      <c r="A110" s="21">
        <v>13908</v>
      </c>
      <c r="B110" s="21">
        <v>13908</v>
      </c>
      <c r="C110" s="12" t="s">
        <v>483</v>
      </c>
      <c r="D110" s="12" t="s">
        <v>484</v>
      </c>
      <c r="E110" s="12" t="s">
        <v>182</v>
      </c>
      <c r="F110" s="12" t="s">
        <v>571</v>
      </c>
      <c r="G110" s="12" t="s">
        <v>572</v>
      </c>
      <c r="H110" s="12" t="s">
        <v>185</v>
      </c>
      <c r="I110" s="12" t="s">
        <v>186</v>
      </c>
      <c r="J110" s="12" t="s">
        <v>72</v>
      </c>
      <c r="K110" s="12" t="s">
        <v>72</v>
      </c>
      <c r="L110" s="12" t="s">
        <v>187</v>
      </c>
      <c r="M110" s="12" t="s">
        <v>107</v>
      </c>
      <c r="N110" s="12" t="s">
        <v>282</v>
      </c>
      <c r="O110" s="12" t="s">
        <v>73</v>
      </c>
      <c r="P110" s="12" t="s">
        <v>271</v>
      </c>
      <c r="Q110" s="12" t="s">
        <v>75</v>
      </c>
      <c r="R110" s="12" t="s">
        <v>190</v>
      </c>
      <c r="S110" s="12" t="s">
        <v>76</v>
      </c>
      <c r="T110" s="22">
        <v>2.4180000000000001</v>
      </c>
      <c r="U110" s="23">
        <v>47391</v>
      </c>
      <c r="V110" s="15">
        <v>3.2300000000000002E-2</v>
      </c>
      <c r="W110" s="24">
        <v>3.0200000000000001E-2</v>
      </c>
      <c r="X110" s="12" t="s">
        <v>191</v>
      </c>
      <c r="Y110" s="12"/>
      <c r="Z110" s="14">
        <v>1327666.3700000001</v>
      </c>
      <c r="AA110" s="14">
        <v>1</v>
      </c>
      <c r="AB110" s="14">
        <v>107.78</v>
      </c>
      <c r="AC110" s="14">
        <v>0</v>
      </c>
      <c r="AD110" s="14">
        <v>1430.9588100000001</v>
      </c>
      <c r="AE110" s="11"/>
      <c r="AF110" s="11"/>
      <c r="AG110" s="12" t="s">
        <v>19</v>
      </c>
      <c r="AH110" s="15">
        <v>2.5727223670000002E-3</v>
      </c>
      <c r="AI110" s="15">
        <v>4.3374773370000001E-3</v>
      </c>
      <c r="AJ110" s="15">
        <f t="shared" si="1"/>
        <v>5.0155754550815224E-4</v>
      </c>
    </row>
    <row r="111" spans="1:36" ht="13.5" thickBot="1">
      <c r="A111" s="21">
        <v>13908</v>
      </c>
      <c r="B111" s="21">
        <v>13908</v>
      </c>
      <c r="C111" s="12" t="s">
        <v>483</v>
      </c>
      <c r="D111" s="12" t="s">
        <v>484</v>
      </c>
      <c r="E111" s="12" t="s">
        <v>182</v>
      </c>
      <c r="F111" s="12" t="s">
        <v>573</v>
      </c>
      <c r="G111" s="12" t="s">
        <v>574</v>
      </c>
      <c r="H111" s="12" t="s">
        <v>185</v>
      </c>
      <c r="I111" s="12" t="s">
        <v>200</v>
      </c>
      <c r="J111" s="12" t="s">
        <v>72</v>
      </c>
      <c r="K111" s="12" t="s">
        <v>72</v>
      </c>
      <c r="L111" s="12" t="s">
        <v>187</v>
      </c>
      <c r="M111" s="12" t="s">
        <v>107</v>
      </c>
      <c r="N111" s="12" t="s">
        <v>282</v>
      </c>
      <c r="O111" s="12" t="s">
        <v>73</v>
      </c>
      <c r="P111" s="12" t="s">
        <v>271</v>
      </c>
      <c r="Q111" s="12" t="s">
        <v>75</v>
      </c>
      <c r="R111" s="12" t="s">
        <v>190</v>
      </c>
      <c r="S111" s="12" t="s">
        <v>76</v>
      </c>
      <c r="T111" s="22">
        <v>2.5470000000000002</v>
      </c>
      <c r="U111" s="23">
        <v>47756</v>
      </c>
      <c r="V111" s="15">
        <v>5.6500000000000002E-2</v>
      </c>
      <c r="W111" s="24">
        <v>5.4100000000000002E-2</v>
      </c>
      <c r="X111" s="12" t="s">
        <v>191</v>
      </c>
      <c r="Y111" s="12"/>
      <c r="Z111" s="14">
        <v>289275.92</v>
      </c>
      <c r="AA111" s="14">
        <v>1</v>
      </c>
      <c r="AB111" s="14">
        <v>100.78</v>
      </c>
      <c r="AC111" s="14">
        <v>0</v>
      </c>
      <c r="AD111" s="14">
        <v>291.53226999999998</v>
      </c>
      <c r="AE111" s="11"/>
      <c r="AF111" s="11"/>
      <c r="AG111" s="12" t="s">
        <v>19</v>
      </c>
      <c r="AH111" s="15">
        <v>6.1258236000000005E-4</v>
      </c>
      <c r="AI111" s="15">
        <v>8.8368344699999996E-4</v>
      </c>
      <c r="AJ111" s="15">
        <f t="shared" si="1"/>
        <v>1.0218338134947428E-4</v>
      </c>
    </row>
    <row r="112" spans="1:36" ht="13.5" thickBot="1">
      <c r="A112" s="21">
        <v>13908</v>
      </c>
      <c r="B112" s="21">
        <v>13908</v>
      </c>
      <c r="C112" s="12" t="s">
        <v>575</v>
      </c>
      <c r="D112" s="12" t="s">
        <v>576</v>
      </c>
      <c r="E112" s="12" t="s">
        <v>182</v>
      </c>
      <c r="F112" s="12" t="s">
        <v>577</v>
      </c>
      <c r="G112" s="12" t="s">
        <v>578</v>
      </c>
      <c r="H112" s="12" t="s">
        <v>185</v>
      </c>
      <c r="I112" s="12" t="s">
        <v>186</v>
      </c>
      <c r="J112" s="12" t="s">
        <v>72</v>
      </c>
      <c r="K112" s="12" t="s">
        <v>72</v>
      </c>
      <c r="L112" s="12" t="s">
        <v>187</v>
      </c>
      <c r="M112" s="12" t="s">
        <v>107</v>
      </c>
      <c r="N112" s="12" t="s">
        <v>222</v>
      </c>
      <c r="O112" s="12" t="s">
        <v>73</v>
      </c>
      <c r="P112" s="12" t="s">
        <v>189</v>
      </c>
      <c r="Q112" s="12" t="s">
        <v>75</v>
      </c>
      <c r="R112" s="12" t="s">
        <v>190</v>
      </c>
      <c r="S112" s="12" t="s">
        <v>76</v>
      </c>
      <c r="T112" s="22">
        <v>2.839</v>
      </c>
      <c r="U112" s="23">
        <v>47889</v>
      </c>
      <c r="V112" s="15">
        <v>2.1999999999999999E-2</v>
      </c>
      <c r="W112" s="24">
        <v>2.9000000000000001E-2</v>
      </c>
      <c r="X112" s="12" t="s">
        <v>191</v>
      </c>
      <c r="Y112" s="12"/>
      <c r="Z112" s="14">
        <v>41379.300000000003</v>
      </c>
      <c r="AA112" s="14">
        <v>1</v>
      </c>
      <c r="AB112" s="14">
        <v>105.5</v>
      </c>
      <c r="AC112" s="14">
        <v>0</v>
      </c>
      <c r="AD112" s="14">
        <v>43.655160000000002</v>
      </c>
      <c r="AE112" s="11"/>
      <c r="AF112" s="11"/>
      <c r="AG112" s="12" t="s">
        <v>19</v>
      </c>
      <c r="AH112" s="15">
        <v>1.32715377E-4</v>
      </c>
      <c r="AI112" s="15">
        <v>1.32326147E-4</v>
      </c>
      <c r="AJ112" s="15">
        <f t="shared" si="1"/>
        <v>1.5301331348849703E-5</v>
      </c>
    </row>
    <row r="113" spans="1:36" ht="13.5" thickBot="1">
      <c r="A113" s="21">
        <v>13908</v>
      </c>
      <c r="B113" s="21">
        <v>13908</v>
      </c>
      <c r="C113" s="12" t="s">
        <v>575</v>
      </c>
      <c r="D113" s="12" t="s">
        <v>576</v>
      </c>
      <c r="E113" s="12" t="s">
        <v>182</v>
      </c>
      <c r="F113" s="12" t="s">
        <v>579</v>
      </c>
      <c r="G113" s="12" t="s">
        <v>580</v>
      </c>
      <c r="H113" s="12" t="s">
        <v>185</v>
      </c>
      <c r="I113" s="12" t="s">
        <v>200</v>
      </c>
      <c r="J113" s="12" t="s">
        <v>72</v>
      </c>
      <c r="K113" s="12" t="s">
        <v>72</v>
      </c>
      <c r="L113" s="12" t="s">
        <v>187</v>
      </c>
      <c r="M113" s="12" t="s">
        <v>107</v>
      </c>
      <c r="N113" s="12" t="s">
        <v>222</v>
      </c>
      <c r="O113" s="12" t="s">
        <v>73</v>
      </c>
      <c r="P113" s="12" t="s">
        <v>189</v>
      </c>
      <c r="Q113" s="12" t="s">
        <v>75</v>
      </c>
      <c r="R113" s="12" t="s">
        <v>190</v>
      </c>
      <c r="S113" s="12" t="s">
        <v>76</v>
      </c>
      <c r="T113" s="22">
        <v>2.7120000000000002</v>
      </c>
      <c r="U113" s="23">
        <v>47889</v>
      </c>
      <c r="V113" s="15">
        <v>4.6800000000000001E-2</v>
      </c>
      <c r="W113" s="24">
        <v>5.2600000000000001E-2</v>
      </c>
      <c r="X113" s="12" t="s">
        <v>191</v>
      </c>
      <c r="Y113" s="12"/>
      <c r="Z113" s="14">
        <v>209026.43</v>
      </c>
      <c r="AA113" s="14">
        <v>1</v>
      </c>
      <c r="AB113" s="14">
        <v>99.35</v>
      </c>
      <c r="AC113" s="14">
        <v>0</v>
      </c>
      <c r="AD113" s="14">
        <v>207.66775999999999</v>
      </c>
      <c r="AE113" s="11"/>
      <c r="AF113" s="11"/>
      <c r="AG113" s="12" t="s">
        <v>19</v>
      </c>
      <c r="AH113" s="15">
        <v>5.3874668099999998E-4</v>
      </c>
      <c r="AI113" s="15">
        <v>6.2947598199999998E-4</v>
      </c>
      <c r="AJ113" s="15">
        <f t="shared" si="1"/>
        <v>7.2788490667160448E-5</v>
      </c>
    </row>
    <row r="114" spans="1:36" ht="13.5" thickBot="1">
      <c r="A114" s="21">
        <v>13908</v>
      </c>
      <c r="B114" s="21">
        <v>13908</v>
      </c>
      <c r="C114" s="12" t="s">
        <v>581</v>
      </c>
      <c r="D114" s="12" t="s">
        <v>582</v>
      </c>
      <c r="E114" s="12" t="s">
        <v>182</v>
      </c>
      <c r="F114" s="12" t="s">
        <v>583</v>
      </c>
      <c r="G114" s="12" t="s">
        <v>584</v>
      </c>
      <c r="H114" s="12" t="s">
        <v>185</v>
      </c>
      <c r="I114" s="12" t="s">
        <v>200</v>
      </c>
      <c r="J114" s="12" t="s">
        <v>72</v>
      </c>
      <c r="K114" s="12" t="s">
        <v>72</v>
      </c>
      <c r="L114" s="12" t="s">
        <v>187</v>
      </c>
      <c r="M114" s="12" t="s">
        <v>107</v>
      </c>
      <c r="N114" s="12" t="s">
        <v>282</v>
      </c>
      <c r="O114" s="12" t="s">
        <v>73</v>
      </c>
      <c r="P114" s="12" t="s">
        <v>206</v>
      </c>
      <c r="Q114" s="12" t="s">
        <v>75</v>
      </c>
      <c r="R114" s="12" t="s">
        <v>190</v>
      </c>
      <c r="S114" s="12" t="s">
        <v>76</v>
      </c>
      <c r="T114" s="22">
        <v>3.133</v>
      </c>
      <c r="U114" s="23">
        <v>48203</v>
      </c>
      <c r="V114" s="15">
        <v>4.5600000000000002E-2</v>
      </c>
      <c r="W114" s="24">
        <v>5.1799999999999999E-2</v>
      </c>
      <c r="X114" s="12" t="s">
        <v>191</v>
      </c>
      <c r="Y114" s="12"/>
      <c r="Z114" s="14">
        <v>471694.63</v>
      </c>
      <c r="AA114" s="14">
        <v>1</v>
      </c>
      <c r="AB114" s="14">
        <v>98.53</v>
      </c>
      <c r="AC114" s="14">
        <v>0</v>
      </c>
      <c r="AD114" s="14">
        <v>464.76071999999999</v>
      </c>
      <c r="AE114" s="11"/>
      <c r="AF114" s="11"/>
      <c r="AG114" s="12" t="s">
        <v>19</v>
      </c>
      <c r="AH114" s="15">
        <v>7.3431049700000003E-4</v>
      </c>
      <c r="AI114" s="15">
        <v>1.408768076E-3</v>
      </c>
      <c r="AJ114" s="15">
        <f t="shared" si="1"/>
        <v>1.6290073784290239E-4</v>
      </c>
    </row>
    <row r="115" spans="1:36" ht="13.5" thickBot="1">
      <c r="A115" s="21">
        <v>13908</v>
      </c>
      <c r="B115" s="21">
        <v>13908</v>
      </c>
      <c r="C115" s="12" t="s">
        <v>585</v>
      </c>
      <c r="D115" s="12" t="s">
        <v>586</v>
      </c>
      <c r="E115" s="12" t="s">
        <v>182</v>
      </c>
      <c r="F115" s="12" t="s">
        <v>587</v>
      </c>
      <c r="G115" s="12" t="s">
        <v>588</v>
      </c>
      <c r="H115" s="12" t="s">
        <v>185</v>
      </c>
      <c r="I115" s="12" t="s">
        <v>200</v>
      </c>
      <c r="J115" s="12" t="s">
        <v>72</v>
      </c>
      <c r="K115" s="12" t="s">
        <v>72</v>
      </c>
      <c r="L115" s="12" t="s">
        <v>187</v>
      </c>
      <c r="M115" s="12" t="s">
        <v>107</v>
      </c>
      <c r="N115" s="12" t="s">
        <v>262</v>
      </c>
      <c r="O115" s="12" t="s">
        <v>73</v>
      </c>
      <c r="P115" s="12" t="s">
        <v>381</v>
      </c>
      <c r="Q115" s="12" t="s">
        <v>75</v>
      </c>
      <c r="R115" s="12" t="s">
        <v>190</v>
      </c>
      <c r="S115" s="12" t="s">
        <v>76</v>
      </c>
      <c r="T115" s="22">
        <v>2.5819999999999999</v>
      </c>
      <c r="U115" s="23">
        <v>47149</v>
      </c>
      <c r="V115" s="15">
        <v>6.7500000000000004E-2</v>
      </c>
      <c r="W115" s="24">
        <v>5.6399999999999999E-2</v>
      </c>
      <c r="X115" s="12" t="s">
        <v>191</v>
      </c>
      <c r="Y115" s="12"/>
      <c r="Z115" s="14">
        <v>203986.31</v>
      </c>
      <c r="AA115" s="14">
        <v>1</v>
      </c>
      <c r="AB115" s="14">
        <v>104.13</v>
      </c>
      <c r="AC115" s="14">
        <v>0</v>
      </c>
      <c r="AD115" s="14">
        <v>212.41094000000001</v>
      </c>
      <c r="AE115" s="11"/>
      <c r="AF115" s="11"/>
      <c r="AG115" s="12" t="s">
        <v>19</v>
      </c>
      <c r="AH115" s="15">
        <v>1.2951511699999999E-4</v>
      </c>
      <c r="AI115" s="15">
        <v>6.4385335999999997E-4</v>
      </c>
      <c r="AJ115" s="15">
        <f t="shared" si="1"/>
        <v>7.4450996744958293E-5</v>
      </c>
    </row>
    <row r="116" spans="1:36" ht="13.5" thickBot="1">
      <c r="A116" s="21">
        <v>13908</v>
      </c>
      <c r="B116" s="21">
        <v>13908</v>
      </c>
      <c r="C116" s="12" t="s">
        <v>589</v>
      </c>
      <c r="D116" s="12" t="s">
        <v>590</v>
      </c>
      <c r="E116" s="12" t="s">
        <v>297</v>
      </c>
      <c r="F116" s="12" t="s">
        <v>591</v>
      </c>
      <c r="G116" s="12" t="s">
        <v>592</v>
      </c>
      <c r="H116" s="12" t="s">
        <v>185</v>
      </c>
      <c r="I116" s="12" t="s">
        <v>186</v>
      </c>
      <c r="J116" s="12" t="s">
        <v>72</v>
      </c>
      <c r="K116" s="12" t="s">
        <v>333</v>
      </c>
      <c r="L116" s="12" t="s">
        <v>187</v>
      </c>
      <c r="M116" s="12" t="s">
        <v>107</v>
      </c>
      <c r="N116" s="12" t="s">
        <v>270</v>
      </c>
      <c r="O116" s="12" t="s">
        <v>73</v>
      </c>
      <c r="P116" s="12" t="s">
        <v>328</v>
      </c>
      <c r="Q116" s="12" t="s">
        <v>328</v>
      </c>
      <c r="R116" s="12" t="s">
        <v>190</v>
      </c>
      <c r="S116" s="12" t="s">
        <v>76</v>
      </c>
      <c r="T116" s="22">
        <v>2.2240000000000002</v>
      </c>
      <c r="U116" s="23">
        <v>46843</v>
      </c>
      <c r="V116" s="15">
        <v>4.7500000000000001E-2</v>
      </c>
      <c r="W116" s="24">
        <v>0.05</v>
      </c>
      <c r="X116" s="12" t="s">
        <v>191</v>
      </c>
      <c r="Y116" s="12"/>
      <c r="Z116" s="14">
        <v>150300</v>
      </c>
      <c r="AA116" s="14">
        <v>1</v>
      </c>
      <c r="AB116" s="14">
        <v>106.45</v>
      </c>
      <c r="AC116" s="14">
        <v>0</v>
      </c>
      <c r="AD116" s="14">
        <v>159.99435</v>
      </c>
      <c r="AE116" s="11"/>
      <c r="AF116" s="11"/>
      <c r="AG116" s="12" t="s">
        <v>19</v>
      </c>
      <c r="AH116" s="15">
        <v>3.9021872599999998E-4</v>
      </c>
      <c r="AI116" s="15">
        <v>4.8496984100000003E-4</v>
      </c>
      <c r="AJ116" s="15">
        <f t="shared" si="1"/>
        <v>5.6078744489628062E-5</v>
      </c>
    </row>
    <row r="117" spans="1:36" ht="13.5" thickBot="1">
      <c r="A117" s="21">
        <v>13908</v>
      </c>
      <c r="B117" s="21">
        <v>13908</v>
      </c>
      <c r="C117" s="12" t="s">
        <v>593</v>
      </c>
      <c r="D117" s="12" t="s">
        <v>594</v>
      </c>
      <c r="E117" s="12" t="s">
        <v>182</v>
      </c>
      <c r="F117" s="12" t="s">
        <v>595</v>
      </c>
      <c r="G117" s="12" t="s">
        <v>596</v>
      </c>
      <c r="H117" s="12" t="s">
        <v>185</v>
      </c>
      <c r="I117" s="12" t="s">
        <v>200</v>
      </c>
      <c r="J117" s="12" t="s">
        <v>72</v>
      </c>
      <c r="K117" s="12" t="s">
        <v>72</v>
      </c>
      <c r="L117" s="12" t="s">
        <v>187</v>
      </c>
      <c r="M117" s="12" t="s">
        <v>107</v>
      </c>
      <c r="N117" s="12" t="s">
        <v>196</v>
      </c>
      <c r="O117" s="12" t="s">
        <v>73</v>
      </c>
      <c r="P117" s="12" t="s">
        <v>328</v>
      </c>
      <c r="Q117" s="12" t="s">
        <v>328</v>
      </c>
      <c r="R117" s="12" t="s">
        <v>190</v>
      </c>
      <c r="S117" s="12" t="s">
        <v>76</v>
      </c>
      <c r="T117" s="22">
        <v>2.4169999999999998</v>
      </c>
      <c r="U117" s="23">
        <v>46752</v>
      </c>
      <c r="V117" s="15">
        <v>6.3E-2</v>
      </c>
      <c r="W117" s="24">
        <v>6.3600000000000004E-2</v>
      </c>
      <c r="X117" s="12" t="s">
        <v>191</v>
      </c>
      <c r="Y117" s="12"/>
      <c r="Z117" s="14">
        <v>218987.1</v>
      </c>
      <c r="AA117" s="14">
        <v>1</v>
      </c>
      <c r="AB117" s="14">
        <v>101.66</v>
      </c>
      <c r="AC117" s="14">
        <v>0</v>
      </c>
      <c r="AD117" s="14">
        <v>222.62228999999999</v>
      </c>
      <c r="AE117" s="11"/>
      <c r="AF117" s="11"/>
      <c r="AG117" s="12" t="s">
        <v>19</v>
      </c>
      <c r="AH117" s="15">
        <v>1.259277077E-3</v>
      </c>
      <c r="AI117" s="15">
        <v>6.7480568299999998E-4</v>
      </c>
      <c r="AJ117" s="15">
        <f t="shared" si="1"/>
        <v>7.8030121179940916E-5</v>
      </c>
    </row>
    <row r="118" spans="1:36" ht="13.5" thickBot="1">
      <c r="A118" s="21">
        <v>13908</v>
      </c>
      <c r="B118" s="21">
        <v>13908</v>
      </c>
      <c r="C118" s="12" t="s">
        <v>439</v>
      </c>
      <c r="D118" s="12" t="s">
        <v>440</v>
      </c>
      <c r="E118" s="12" t="s">
        <v>297</v>
      </c>
      <c r="F118" s="12" t="s">
        <v>597</v>
      </c>
      <c r="G118" s="12" t="s">
        <v>598</v>
      </c>
      <c r="H118" s="12" t="s">
        <v>185</v>
      </c>
      <c r="I118" s="12" t="s">
        <v>200</v>
      </c>
      <c r="J118" s="12" t="s">
        <v>72</v>
      </c>
      <c r="K118" s="12" t="s">
        <v>333</v>
      </c>
      <c r="L118" s="12" t="s">
        <v>187</v>
      </c>
      <c r="M118" s="12" t="s">
        <v>107</v>
      </c>
      <c r="N118" s="12" t="s">
        <v>270</v>
      </c>
      <c r="O118" s="12" t="s">
        <v>73</v>
      </c>
      <c r="P118" s="12" t="s">
        <v>197</v>
      </c>
      <c r="Q118" s="12" t="s">
        <v>75</v>
      </c>
      <c r="R118" s="12" t="s">
        <v>190</v>
      </c>
      <c r="S118" s="12" t="s">
        <v>76</v>
      </c>
      <c r="T118" s="22">
        <v>1.611</v>
      </c>
      <c r="U118" s="23">
        <v>46387</v>
      </c>
      <c r="V118" s="15">
        <v>6.8000000000000005E-2</v>
      </c>
      <c r="W118" s="24">
        <v>6.1199999999999997E-2</v>
      </c>
      <c r="X118" s="12" t="s">
        <v>191</v>
      </c>
      <c r="Y118" s="12"/>
      <c r="Z118" s="14">
        <v>209145</v>
      </c>
      <c r="AA118" s="14">
        <v>1</v>
      </c>
      <c r="AB118" s="14">
        <v>102.91</v>
      </c>
      <c r="AC118" s="14">
        <v>0</v>
      </c>
      <c r="AD118" s="14">
        <v>215.23112</v>
      </c>
      <c r="AE118" s="11"/>
      <c r="AF118" s="11"/>
      <c r="AG118" s="12" t="s">
        <v>19</v>
      </c>
      <c r="AH118" s="15">
        <v>6.0112022899999997E-4</v>
      </c>
      <c r="AI118" s="15">
        <v>6.5240180099999999E-4</v>
      </c>
      <c r="AJ118" s="15">
        <f t="shared" si="1"/>
        <v>7.5439482611082683E-5</v>
      </c>
    </row>
    <row r="119" spans="1:36" ht="13.5" thickBot="1">
      <c r="A119" s="21">
        <v>13908</v>
      </c>
      <c r="B119" s="21">
        <v>13908</v>
      </c>
      <c r="C119" s="12" t="s">
        <v>323</v>
      </c>
      <c r="D119" s="12" t="s">
        <v>324</v>
      </c>
      <c r="E119" s="12" t="s">
        <v>182</v>
      </c>
      <c r="F119" s="12" t="s">
        <v>599</v>
      </c>
      <c r="G119" s="12" t="s">
        <v>600</v>
      </c>
      <c r="H119" s="12" t="s">
        <v>185</v>
      </c>
      <c r="I119" s="12" t="s">
        <v>200</v>
      </c>
      <c r="J119" s="12" t="s">
        <v>72</v>
      </c>
      <c r="K119" s="12" t="s">
        <v>72</v>
      </c>
      <c r="L119" s="12" t="s">
        <v>187</v>
      </c>
      <c r="M119" s="12" t="s">
        <v>107</v>
      </c>
      <c r="N119" s="12" t="s">
        <v>327</v>
      </c>
      <c r="O119" s="12" t="s">
        <v>73</v>
      </c>
      <c r="P119" s="12" t="s">
        <v>328</v>
      </c>
      <c r="Q119" s="12" t="s">
        <v>328</v>
      </c>
      <c r="R119" s="12" t="s">
        <v>190</v>
      </c>
      <c r="S119" s="12" t="s">
        <v>76</v>
      </c>
      <c r="T119" s="22">
        <v>2.3239999999999998</v>
      </c>
      <c r="U119" s="23">
        <v>47209</v>
      </c>
      <c r="V119" s="15">
        <v>6.0499999999999998E-2</v>
      </c>
      <c r="W119" s="24">
        <v>6.0600000000000001E-2</v>
      </c>
      <c r="X119" s="12" t="s">
        <v>191</v>
      </c>
      <c r="Y119" s="12"/>
      <c r="Z119" s="14">
        <v>91000</v>
      </c>
      <c r="AA119" s="14">
        <v>1</v>
      </c>
      <c r="AB119" s="14">
        <v>100.19</v>
      </c>
      <c r="AC119" s="14">
        <v>0</v>
      </c>
      <c r="AD119" s="14">
        <v>91.172899999999998</v>
      </c>
      <c r="AE119" s="11"/>
      <c r="AF119" s="11"/>
      <c r="AG119" s="12" t="s">
        <v>19</v>
      </c>
      <c r="AH119" s="15">
        <v>4.1363636300000001E-4</v>
      </c>
      <c r="AI119" s="15">
        <v>2.76360426E-4</v>
      </c>
      <c r="AJ119" s="15">
        <f t="shared" si="1"/>
        <v>3.1956514486157856E-5</v>
      </c>
    </row>
    <row r="120" spans="1:36" ht="13.5" thickBot="1">
      <c r="A120" s="21">
        <v>13908</v>
      </c>
      <c r="B120" s="21">
        <v>13908</v>
      </c>
      <c r="C120" s="12" t="s">
        <v>601</v>
      </c>
      <c r="D120" s="12" t="s">
        <v>602</v>
      </c>
      <c r="E120" s="12" t="s">
        <v>182</v>
      </c>
      <c r="F120" s="12" t="s">
        <v>603</v>
      </c>
      <c r="G120" s="12" t="s">
        <v>604</v>
      </c>
      <c r="H120" s="12" t="s">
        <v>185</v>
      </c>
      <c r="I120" s="12" t="s">
        <v>186</v>
      </c>
      <c r="J120" s="12" t="s">
        <v>72</v>
      </c>
      <c r="K120" s="12" t="s">
        <v>72</v>
      </c>
      <c r="L120" s="12" t="s">
        <v>187</v>
      </c>
      <c r="M120" s="12" t="s">
        <v>107</v>
      </c>
      <c r="N120" s="12" t="s">
        <v>389</v>
      </c>
      <c r="O120" s="12" t="s">
        <v>73</v>
      </c>
      <c r="P120" s="12" t="s">
        <v>288</v>
      </c>
      <c r="Q120" s="12" t="s">
        <v>232</v>
      </c>
      <c r="R120" s="12" t="s">
        <v>190</v>
      </c>
      <c r="S120" s="12" t="s">
        <v>76</v>
      </c>
      <c r="T120" s="22">
        <v>2.69</v>
      </c>
      <c r="U120" s="23">
        <v>46944</v>
      </c>
      <c r="V120" s="15">
        <v>3.73E-2</v>
      </c>
      <c r="W120" s="24">
        <v>3.3099999999999997E-2</v>
      </c>
      <c r="X120" s="12" t="s">
        <v>191</v>
      </c>
      <c r="Y120" s="12"/>
      <c r="Z120" s="14">
        <v>518860.79999999999</v>
      </c>
      <c r="AA120" s="14">
        <v>1</v>
      </c>
      <c r="AB120" s="14">
        <v>109.05</v>
      </c>
      <c r="AC120" s="14">
        <v>0</v>
      </c>
      <c r="AD120" s="14">
        <v>565.81769999999995</v>
      </c>
      <c r="AE120" s="11"/>
      <c r="AF120" s="11"/>
      <c r="AG120" s="12" t="s">
        <v>19</v>
      </c>
      <c r="AH120" s="15">
        <v>1.182705815E-3</v>
      </c>
      <c r="AI120" s="15">
        <v>1.715088815E-3</v>
      </c>
      <c r="AJ120" s="15">
        <f t="shared" si="1"/>
        <v>1.9832166714642749E-4</v>
      </c>
    </row>
    <row r="121" spans="1:36" ht="13.5" thickBot="1">
      <c r="A121" s="21">
        <v>13908</v>
      </c>
      <c r="B121" s="21">
        <v>13908</v>
      </c>
      <c r="C121" s="12" t="s">
        <v>605</v>
      </c>
      <c r="D121" s="12" t="s">
        <v>606</v>
      </c>
      <c r="E121" s="12" t="s">
        <v>182</v>
      </c>
      <c r="F121" s="12" t="s">
        <v>607</v>
      </c>
      <c r="G121" s="12" t="s">
        <v>608</v>
      </c>
      <c r="H121" s="12" t="s">
        <v>185</v>
      </c>
      <c r="I121" s="12" t="s">
        <v>200</v>
      </c>
      <c r="J121" s="12" t="s">
        <v>72</v>
      </c>
      <c r="K121" s="12" t="s">
        <v>72</v>
      </c>
      <c r="L121" s="12" t="s">
        <v>187</v>
      </c>
      <c r="M121" s="12" t="s">
        <v>107</v>
      </c>
      <c r="N121" s="12" t="s">
        <v>246</v>
      </c>
      <c r="O121" s="12" t="s">
        <v>73</v>
      </c>
      <c r="P121" s="12" t="s">
        <v>189</v>
      </c>
      <c r="Q121" s="12" t="s">
        <v>75</v>
      </c>
      <c r="R121" s="12" t="s">
        <v>190</v>
      </c>
      <c r="S121" s="12" t="s">
        <v>76</v>
      </c>
      <c r="T121" s="22">
        <v>2.7789999999999999</v>
      </c>
      <c r="U121" s="23">
        <v>46811</v>
      </c>
      <c r="V121" s="15">
        <v>4.7E-2</v>
      </c>
      <c r="W121" s="24">
        <v>4.9200000000000001E-2</v>
      </c>
      <c r="X121" s="12" t="s">
        <v>191</v>
      </c>
      <c r="Y121" s="12"/>
      <c r="Z121" s="14">
        <v>350000</v>
      </c>
      <c r="AA121" s="14">
        <v>1</v>
      </c>
      <c r="AB121" s="14">
        <v>99.82</v>
      </c>
      <c r="AC121" s="14">
        <v>0</v>
      </c>
      <c r="AD121" s="14">
        <v>349.37</v>
      </c>
      <c r="AE121" s="11"/>
      <c r="AF121" s="11"/>
      <c r="AG121" s="12" t="s">
        <v>19</v>
      </c>
      <c r="AH121" s="15">
        <v>3.8927816699999999E-4</v>
      </c>
      <c r="AI121" s="15">
        <v>1.058999355E-3</v>
      </c>
      <c r="AJ121" s="15">
        <f t="shared" si="1"/>
        <v>1.224557677339316E-4</v>
      </c>
    </row>
    <row r="122" spans="1:36" ht="13.5" thickBot="1">
      <c r="A122" s="21">
        <v>13908</v>
      </c>
      <c r="B122" s="21">
        <v>13908</v>
      </c>
      <c r="C122" s="12" t="s">
        <v>609</v>
      </c>
      <c r="D122" s="12" t="s">
        <v>610</v>
      </c>
      <c r="E122" s="12" t="s">
        <v>182</v>
      </c>
      <c r="F122" s="12" t="s">
        <v>611</v>
      </c>
      <c r="G122" s="12" t="s">
        <v>612</v>
      </c>
      <c r="H122" s="12" t="s">
        <v>185</v>
      </c>
      <c r="I122" s="12" t="s">
        <v>186</v>
      </c>
      <c r="J122" s="12" t="s">
        <v>72</v>
      </c>
      <c r="K122" s="12" t="s">
        <v>72</v>
      </c>
      <c r="L122" s="12" t="s">
        <v>187</v>
      </c>
      <c r="M122" s="12" t="s">
        <v>107</v>
      </c>
      <c r="N122" s="12" t="s">
        <v>196</v>
      </c>
      <c r="O122" s="12" t="s">
        <v>73</v>
      </c>
      <c r="P122" s="12" t="s">
        <v>288</v>
      </c>
      <c r="Q122" s="12" t="s">
        <v>232</v>
      </c>
      <c r="R122" s="12" t="s">
        <v>190</v>
      </c>
      <c r="S122" s="12" t="s">
        <v>76</v>
      </c>
      <c r="T122" s="22">
        <v>2.367</v>
      </c>
      <c r="U122" s="23">
        <v>47149</v>
      </c>
      <c r="V122" s="15">
        <v>3.85E-2</v>
      </c>
      <c r="W122" s="24">
        <v>3.3000000000000002E-2</v>
      </c>
      <c r="X122" s="12" t="s">
        <v>191</v>
      </c>
      <c r="Y122" s="12"/>
      <c r="Z122" s="14">
        <v>2335000</v>
      </c>
      <c r="AA122" s="14">
        <v>1</v>
      </c>
      <c r="AB122" s="14">
        <v>108.67</v>
      </c>
      <c r="AC122" s="14">
        <v>0</v>
      </c>
      <c r="AD122" s="14">
        <v>2537.4445000000001</v>
      </c>
      <c r="AE122" s="11"/>
      <c r="AF122" s="11"/>
      <c r="AG122" s="12" t="s">
        <v>19</v>
      </c>
      <c r="AH122" s="15">
        <v>7.7833333329999999E-3</v>
      </c>
      <c r="AI122" s="15">
        <v>7.691421958E-3</v>
      </c>
      <c r="AJ122" s="15">
        <f t="shared" si="1"/>
        <v>8.8938579251149829E-4</v>
      </c>
    </row>
    <row r="123" spans="1:36" ht="13.5" thickBot="1">
      <c r="A123" s="21">
        <v>13908</v>
      </c>
      <c r="B123" s="21">
        <v>13908</v>
      </c>
      <c r="C123" s="12" t="s">
        <v>613</v>
      </c>
      <c r="D123" s="12" t="s">
        <v>614</v>
      </c>
      <c r="E123" s="12" t="s">
        <v>182</v>
      </c>
      <c r="F123" s="12" t="s">
        <v>615</v>
      </c>
      <c r="G123" s="12" t="s">
        <v>616</v>
      </c>
      <c r="H123" s="12" t="s">
        <v>185</v>
      </c>
      <c r="I123" s="12" t="s">
        <v>186</v>
      </c>
      <c r="J123" s="12" t="s">
        <v>72</v>
      </c>
      <c r="K123" s="12" t="s">
        <v>72</v>
      </c>
      <c r="L123" s="12" t="s">
        <v>187</v>
      </c>
      <c r="M123" s="12" t="s">
        <v>107</v>
      </c>
      <c r="N123" s="12" t="s">
        <v>617</v>
      </c>
      <c r="O123" s="12" t="s">
        <v>73</v>
      </c>
      <c r="P123" s="12" t="s">
        <v>316</v>
      </c>
      <c r="Q123" s="12" t="s">
        <v>232</v>
      </c>
      <c r="R123" s="12" t="s">
        <v>190</v>
      </c>
      <c r="S123" s="12" t="s">
        <v>76</v>
      </c>
      <c r="T123" s="22">
        <v>5.7770000000000001</v>
      </c>
      <c r="U123" s="23">
        <v>49218</v>
      </c>
      <c r="V123" s="15">
        <v>3.3000000000000002E-2</v>
      </c>
      <c r="W123" s="24">
        <v>3.78E-2</v>
      </c>
      <c r="X123" s="12" t="s">
        <v>191</v>
      </c>
      <c r="Y123" s="12"/>
      <c r="Z123" s="14">
        <v>415384.63</v>
      </c>
      <c r="AA123" s="14">
        <v>1</v>
      </c>
      <c r="AB123" s="14">
        <v>104.23</v>
      </c>
      <c r="AC123" s="14">
        <v>0</v>
      </c>
      <c r="AD123" s="14">
        <v>432.9554</v>
      </c>
      <c r="AE123" s="11"/>
      <c r="AF123" s="11"/>
      <c r="AG123" s="12" t="s">
        <v>19</v>
      </c>
      <c r="AH123" s="15">
        <v>3.5019456399999998E-4</v>
      </c>
      <c r="AI123" s="15">
        <v>1.3123607899999999E-3</v>
      </c>
      <c r="AJ123" s="15">
        <f t="shared" si="1"/>
        <v>1.5175282909680695E-4</v>
      </c>
    </row>
    <row r="124" spans="1:36" ht="13.5" thickBot="1">
      <c r="A124" s="21">
        <v>13908</v>
      </c>
      <c r="B124" s="21">
        <v>13908</v>
      </c>
      <c r="C124" s="12" t="s">
        <v>618</v>
      </c>
      <c r="D124" s="12" t="s">
        <v>619</v>
      </c>
      <c r="E124" s="12" t="s">
        <v>182</v>
      </c>
      <c r="F124" s="12" t="s">
        <v>620</v>
      </c>
      <c r="G124" s="12" t="s">
        <v>621</v>
      </c>
      <c r="H124" s="12" t="s">
        <v>185</v>
      </c>
      <c r="I124" s="12" t="s">
        <v>186</v>
      </c>
      <c r="J124" s="12" t="s">
        <v>72</v>
      </c>
      <c r="K124" s="12" t="s">
        <v>72</v>
      </c>
      <c r="L124" s="12" t="s">
        <v>187</v>
      </c>
      <c r="M124" s="12" t="s">
        <v>107</v>
      </c>
      <c r="N124" s="12" t="s">
        <v>205</v>
      </c>
      <c r="O124" s="12" t="s">
        <v>73</v>
      </c>
      <c r="P124" s="12" t="s">
        <v>197</v>
      </c>
      <c r="Q124" s="12" t="s">
        <v>75</v>
      </c>
      <c r="R124" s="12" t="s">
        <v>190</v>
      </c>
      <c r="S124" s="12" t="s">
        <v>76</v>
      </c>
      <c r="T124" s="22">
        <v>3.6840000000000002</v>
      </c>
      <c r="U124" s="23">
        <v>47300</v>
      </c>
      <c r="V124" s="15">
        <v>3.6200000000000003E-2</v>
      </c>
      <c r="W124" s="24">
        <v>3.5299999999999998E-2</v>
      </c>
      <c r="X124" s="12" t="s">
        <v>191</v>
      </c>
      <c r="Y124" s="12"/>
      <c r="Z124" s="14">
        <v>451200</v>
      </c>
      <c r="AA124" s="14">
        <v>1</v>
      </c>
      <c r="AB124" s="14">
        <v>107.99</v>
      </c>
      <c r="AC124" s="14">
        <v>0</v>
      </c>
      <c r="AD124" s="14">
        <v>487.25088</v>
      </c>
      <c r="AE124" s="11"/>
      <c r="AF124" s="11"/>
      <c r="AG124" s="12" t="s">
        <v>19</v>
      </c>
      <c r="AH124" s="15">
        <v>2.44731675E-4</v>
      </c>
      <c r="AI124" s="15">
        <v>1.476939542E-3</v>
      </c>
      <c r="AJ124" s="15">
        <f t="shared" si="1"/>
        <v>1.7078364080898122E-4</v>
      </c>
    </row>
    <row r="125" spans="1:36" ht="13.5" thickBot="1">
      <c r="A125" s="21">
        <v>13908</v>
      </c>
      <c r="B125" s="21">
        <v>13908</v>
      </c>
      <c r="C125" s="12" t="s">
        <v>291</v>
      </c>
      <c r="D125" s="12" t="s">
        <v>292</v>
      </c>
      <c r="E125" s="12" t="s">
        <v>182</v>
      </c>
      <c r="F125" s="12" t="s">
        <v>622</v>
      </c>
      <c r="G125" s="12" t="s">
        <v>623</v>
      </c>
      <c r="H125" s="12" t="s">
        <v>185</v>
      </c>
      <c r="I125" s="12" t="s">
        <v>186</v>
      </c>
      <c r="J125" s="12" t="s">
        <v>72</v>
      </c>
      <c r="K125" s="12" t="s">
        <v>72</v>
      </c>
      <c r="L125" s="12" t="s">
        <v>187</v>
      </c>
      <c r="M125" s="12" t="s">
        <v>107</v>
      </c>
      <c r="N125" s="12" t="s">
        <v>205</v>
      </c>
      <c r="O125" s="12" t="s">
        <v>73</v>
      </c>
      <c r="P125" s="12" t="s">
        <v>241</v>
      </c>
      <c r="Q125" s="12" t="s">
        <v>232</v>
      </c>
      <c r="R125" s="12" t="s">
        <v>190</v>
      </c>
      <c r="S125" s="12" t="s">
        <v>76</v>
      </c>
      <c r="T125" s="22">
        <v>5.6379999999999999</v>
      </c>
      <c r="U125" s="23">
        <v>48213</v>
      </c>
      <c r="V125" s="15">
        <v>3.1800000000000002E-2</v>
      </c>
      <c r="W125" s="24">
        <v>3.1899999999999998E-2</v>
      </c>
      <c r="X125" s="12" t="s">
        <v>191</v>
      </c>
      <c r="Y125" s="12"/>
      <c r="Z125" s="14">
        <v>164350</v>
      </c>
      <c r="AA125" s="14">
        <v>1</v>
      </c>
      <c r="AB125" s="14">
        <v>107.31</v>
      </c>
      <c r="AC125" s="14">
        <v>0</v>
      </c>
      <c r="AD125" s="14">
        <v>176.36398</v>
      </c>
      <c r="AE125" s="11"/>
      <c r="AF125" s="11"/>
      <c r="AG125" s="12" t="s">
        <v>19</v>
      </c>
      <c r="AH125" s="15">
        <v>4.0452790600000002E-4</v>
      </c>
      <c r="AI125" s="15">
        <v>5.3458894900000001E-4</v>
      </c>
      <c r="AJ125" s="15">
        <f t="shared" si="1"/>
        <v>6.1816373963167283E-5</v>
      </c>
    </row>
    <row r="126" spans="1:36" ht="13.5" thickBot="1">
      <c r="A126" s="21">
        <v>13908</v>
      </c>
      <c r="B126" s="21">
        <v>13908</v>
      </c>
      <c r="C126" s="12" t="s">
        <v>624</v>
      </c>
      <c r="D126" s="12" t="s">
        <v>625</v>
      </c>
      <c r="E126" s="12" t="s">
        <v>182</v>
      </c>
      <c r="F126" s="12" t="s">
        <v>626</v>
      </c>
      <c r="G126" s="12" t="s">
        <v>627</v>
      </c>
      <c r="H126" s="12" t="s">
        <v>185</v>
      </c>
      <c r="I126" s="12" t="s">
        <v>200</v>
      </c>
      <c r="J126" s="12" t="s">
        <v>72</v>
      </c>
      <c r="K126" s="12" t="s">
        <v>72</v>
      </c>
      <c r="L126" s="12" t="s">
        <v>187</v>
      </c>
      <c r="M126" s="12" t="s">
        <v>107</v>
      </c>
      <c r="N126" s="12" t="s">
        <v>205</v>
      </c>
      <c r="O126" s="12" t="s">
        <v>73</v>
      </c>
      <c r="P126" s="12" t="s">
        <v>206</v>
      </c>
      <c r="Q126" s="12" t="s">
        <v>75</v>
      </c>
      <c r="R126" s="12" t="s">
        <v>190</v>
      </c>
      <c r="S126" s="12" t="s">
        <v>76</v>
      </c>
      <c r="T126" s="22">
        <v>4.2069999999999999</v>
      </c>
      <c r="U126" s="23">
        <v>48213</v>
      </c>
      <c r="V126" s="15">
        <v>4.8899999999999999E-2</v>
      </c>
      <c r="W126" s="24">
        <v>5.0299999999999997E-2</v>
      </c>
      <c r="X126" s="12" t="s">
        <v>191</v>
      </c>
      <c r="Y126" s="12"/>
      <c r="Z126" s="14">
        <v>200000</v>
      </c>
      <c r="AA126" s="14">
        <v>1</v>
      </c>
      <c r="AB126" s="14">
        <v>100.88</v>
      </c>
      <c r="AC126" s="14">
        <v>0</v>
      </c>
      <c r="AD126" s="14">
        <v>201.76</v>
      </c>
      <c r="AE126" s="11"/>
      <c r="AF126" s="11"/>
      <c r="AG126" s="12" t="s">
        <v>19</v>
      </c>
      <c r="AH126" s="15">
        <v>6.6667111099999996E-4</v>
      </c>
      <c r="AI126" s="15">
        <v>6.1156856599999996E-4</v>
      </c>
      <c r="AJ126" s="15">
        <f t="shared" si="1"/>
        <v>7.0717794023522436E-5</v>
      </c>
    </row>
    <row r="127" spans="1:36" ht="13.5" thickBot="1">
      <c r="A127" s="21">
        <v>13908</v>
      </c>
      <c r="B127" s="21">
        <v>13908</v>
      </c>
      <c r="C127" s="12" t="s">
        <v>628</v>
      </c>
      <c r="D127" s="12" t="s">
        <v>629</v>
      </c>
      <c r="E127" s="12" t="s">
        <v>297</v>
      </c>
      <c r="F127" s="12" t="s">
        <v>630</v>
      </c>
      <c r="G127" s="12" t="s">
        <v>631</v>
      </c>
      <c r="H127" s="12" t="s">
        <v>185</v>
      </c>
      <c r="I127" s="12" t="s">
        <v>261</v>
      </c>
      <c r="J127" s="12" t="s">
        <v>72</v>
      </c>
      <c r="K127" s="12" t="s">
        <v>333</v>
      </c>
      <c r="L127" s="12" t="s">
        <v>187</v>
      </c>
      <c r="M127" s="12" t="s">
        <v>107</v>
      </c>
      <c r="N127" s="12" t="s">
        <v>351</v>
      </c>
      <c r="O127" s="12" t="s">
        <v>73</v>
      </c>
      <c r="P127" s="12" t="s">
        <v>263</v>
      </c>
      <c r="Q127" s="12" t="s">
        <v>232</v>
      </c>
      <c r="R127" s="12" t="s">
        <v>190</v>
      </c>
      <c r="S127" s="12" t="s">
        <v>76</v>
      </c>
      <c r="T127" s="22">
        <v>1.345</v>
      </c>
      <c r="U127" s="23">
        <v>46265</v>
      </c>
      <c r="V127" s="15">
        <v>8.1600000000000006E-2</v>
      </c>
      <c r="W127" s="24">
        <v>6.0900000000000003E-2</v>
      </c>
      <c r="X127" s="12" t="s">
        <v>191</v>
      </c>
      <c r="Y127" s="12"/>
      <c r="Z127" s="14">
        <v>1201000</v>
      </c>
      <c r="AA127" s="14">
        <v>1</v>
      </c>
      <c r="AB127" s="14">
        <v>105.12</v>
      </c>
      <c r="AC127" s="14">
        <v>0</v>
      </c>
      <c r="AD127" s="14">
        <v>1262.4911999999999</v>
      </c>
      <c r="AE127" s="11"/>
      <c r="AF127" s="11"/>
      <c r="AG127" s="12" t="s">
        <v>19</v>
      </c>
      <c r="AH127" s="15">
        <v>2.852688306E-3</v>
      </c>
      <c r="AI127" s="15">
        <v>3.8268236160000002E-3</v>
      </c>
      <c r="AJ127" s="15">
        <f t="shared" si="1"/>
        <v>4.4250888500252616E-4</v>
      </c>
    </row>
    <row r="128" spans="1:36" ht="13.5" thickBot="1">
      <c r="A128" s="21">
        <v>13908</v>
      </c>
      <c r="B128" s="21">
        <v>13908</v>
      </c>
      <c r="C128" s="12" t="s">
        <v>632</v>
      </c>
      <c r="D128" s="12" t="s">
        <v>633</v>
      </c>
      <c r="E128" s="12" t="s">
        <v>182</v>
      </c>
      <c r="F128" s="12" t="s">
        <v>634</v>
      </c>
      <c r="G128" s="12" t="s">
        <v>635</v>
      </c>
      <c r="H128" s="12" t="s">
        <v>185</v>
      </c>
      <c r="I128" s="12" t="s">
        <v>186</v>
      </c>
      <c r="J128" s="12" t="s">
        <v>72</v>
      </c>
      <c r="K128" s="12" t="s">
        <v>72</v>
      </c>
      <c r="L128" s="12" t="s">
        <v>187</v>
      </c>
      <c r="M128" s="12" t="s">
        <v>107</v>
      </c>
      <c r="N128" s="12" t="s">
        <v>205</v>
      </c>
      <c r="O128" s="12" t="s">
        <v>73</v>
      </c>
      <c r="P128" s="12" t="s">
        <v>206</v>
      </c>
      <c r="Q128" s="12" t="s">
        <v>75</v>
      </c>
      <c r="R128" s="12" t="s">
        <v>190</v>
      </c>
      <c r="S128" s="12" t="s">
        <v>76</v>
      </c>
      <c r="T128" s="22">
        <v>5.7249999999999996</v>
      </c>
      <c r="U128" s="23">
        <v>50041</v>
      </c>
      <c r="V128" s="15">
        <v>3.61E-2</v>
      </c>
      <c r="W128" s="24">
        <v>3.0800000000000001E-2</v>
      </c>
      <c r="X128" s="12" t="s">
        <v>191</v>
      </c>
      <c r="Y128" s="12"/>
      <c r="Z128" s="14">
        <v>1016529.97</v>
      </c>
      <c r="AA128" s="14">
        <v>1</v>
      </c>
      <c r="AB128" s="14">
        <v>110.37</v>
      </c>
      <c r="AC128" s="14">
        <v>0</v>
      </c>
      <c r="AD128" s="14">
        <v>1121.9441300000001</v>
      </c>
      <c r="AE128" s="11"/>
      <c r="AF128" s="11"/>
      <c r="AG128" s="12" t="s">
        <v>19</v>
      </c>
      <c r="AH128" s="15">
        <v>6.4677118799999999E-4</v>
      </c>
      <c r="AI128" s="15">
        <v>3.4008017580000002E-3</v>
      </c>
      <c r="AJ128" s="15">
        <f t="shared" si="1"/>
        <v>3.9324650025396557E-4</v>
      </c>
    </row>
    <row r="129" spans="1:36" ht="13.5" thickBot="1">
      <c r="A129" s="21">
        <v>13908</v>
      </c>
      <c r="B129" s="21">
        <v>13908</v>
      </c>
      <c r="C129" s="12" t="s">
        <v>242</v>
      </c>
      <c r="D129" s="12" t="s">
        <v>243</v>
      </c>
      <c r="E129" s="12" t="s">
        <v>182</v>
      </c>
      <c r="F129" s="12" t="s">
        <v>636</v>
      </c>
      <c r="G129" s="12" t="s">
        <v>637</v>
      </c>
      <c r="H129" s="12" t="s">
        <v>185</v>
      </c>
      <c r="I129" s="12" t="s">
        <v>186</v>
      </c>
      <c r="J129" s="12" t="s">
        <v>72</v>
      </c>
      <c r="K129" s="12" t="s">
        <v>72</v>
      </c>
      <c r="L129" s="12" t="s">
        <v>187</v>
      </c>
      <c r="M129" s="12" t="s">
        <v>107</v>
      </c>
      <c r="N129" s="12" t="s">
        <v>246</v>
      </c>
      <c r="O129" s="12" t="s">
        <v>73</v>
      </c>
      <c r="P129" s="12" t="s">
        <v>189</v>
      </c>
      <c r="Q129" s="12" t="s">
        <v>75</v>
      </c>
      <c r="R129" s="12" t="s">
        <v>190</v>
      </c>
      <c r="S129" s="12" t="s">
        <v>76</v>
      </c>
      <c r="T129" s="22">
        <v>6.3789999999999996</v>
      </c>
      <c r="U129" s="23">
        <v>62494</v>
      </c>
      <c r="V129" s="15">
        <v>2.0899999999999998E-2</v>
      </c>
      <c r="W129" s="24">
        <v>3.2300000000000002E-2</v>
      </c>
      <c r="X129" s="12" t="s">
        <v>191</v>
      </c>
      <c r="Y129" s="12"/>
      <c r="Z129" s="14">
        <v>50000</v>
      </c>
      <c r="AA129" s="14">
        <v>1</v>
      </c>
      <c r="AB129" s="14">
        <v>106.44</v>
      </c>
      <c r="AC129" s="14">
        <v>0</v>
      </c>
      <c r="AD129" s="14">
        <v>53.22</v>
      </c>
      <c r="AE129" s="11"/>
      <c r="AF129" s="11"/>
      <c r="AG129" s="12" t="s">
        <v>19</v>
      </c>
      <c r="AH129" s="15">
        <v>3.2390762154633499E-5</v>
      </c>
      <c r="AI129" s="15">
        <v>1.6131878999999999E-4</v>
      </c>
      <c r="AJ129" s="15">
        <f t="shared" si="1"/>
        <v>1.8653851099979504E-5</v>
      </c>
    </row>
    <row r="130" spans="1:36" ht="13.5" thickBot="1">
      <c r="A130" s="21">
        <v>13908</v>
      </c>
      <c r="B130" s="21">
        <v>13908</v>
      </c>
      <c r="C130" s="12" t="s">
        <v>207</v>
      </c>
      <c r="D130" s="12" t="s">
        <v>208</v>
      </c>
      <c r="E130" s="12" t="s">
        <v>182</v>
      </c>
      <c r="F130" s="12" t="s">
        <v>638</v>
      </c>
      <c r="G130" s="12" t="s">
        <v>639</v>
      </c>
      <c r="H130" s="12" t="s">
        <v>185</v>
      </c>
      <c r="I130" s="12" t="s">
        <v>186</v>
      </c>
      <c r="J130" s="12" t="s">
        <v>72</v>
      </c>
      <c r="K130" s="12" t="s">
        <v>72</v>
      </c>
      <c r="L130" s="12" t="s">
        <v>187</v>
      </c>
      <c r="M130" s="12" t="s">
        <v>107</v>
      </c>
      <c r="N130" s="12" t="s">
        <v>205</v>
      </c>
      <c r="O130" s="12" t="s">
        <v>73</v>
      </c>
      <c r="P130" s="12" t="s">
        <v>206</v>
      </c>
      <c r="Q130" s="12" t="s">
        <v>75</v>
      </c>
      <c r="R130" s="12" t="s">
        <v>190</v>
      </c>
      <c r="S130" s="12" t="s">
        <v>76</v>
      </c>
      <c r="T130" s="22">
        <v>7.6449999999999996</v>
      </c>
      <c r="U130" s="23">
        <v>50891</v>
      </c>
      <c r="V130" s="15">
        <v>2.64E-2</v>
      </c>
      <c r="W130" s="24">
        <v>2.93E-2</v>
      </c>
      <c r="X130" s="12" t="s">
        <v>191</v>
      </c>
      <c r="Y130" s="12"/>
      <c r="Z130" s="14">
        <v>422000</v>
      </c>
      <c r="AA130" s="14">
        <v>1</v>
      </c>
      <c r="AB130" s="14">
        <v>104.64</v>
      </c>
      <c r="AC130" s="14">
        <v>0</v>
      </c>
      <c r="AD130" s="14">
        <v>441.58080000000001</v>
      </c>
      <c r="AE130" s="11"/>
      <c r="AF130" s="11"/>
      <c r="AG130" s="12" t="s">
        <v>19</v>
      </c>
      <c r="AH130" s="15">
        <v>1.4066666659999999E-3</v>
      </c>
      <c r="AI130" s="15">
        <v>1.338505831E-3</v>
      </c>
      <c r="AJ130" s="15">
        <f t="shared" ref="AJ130:AJ193" si="2">+AD130/sum</f>
        <v>1.5477607087203738E-4</v>
      </c>
    </row>
    <row r="131" spans="1:36" ht="13.5" thickBot="1">
      <c r="A131" s="21">
        <v>13908</v>
      </c>
      <c r="B131" s="21">
        <v>13908</v>
      </c>
      <c r="C131" s="12" t="s">
        <v>640</v>
      </c>
      <c r="D131" s="12" t="s">
        <v>641</v>
      </c>
      <c r="E131" s="12" t="s">
        <v>182</v>
      </c>
      <c r="F131" s="12" t="s">
        <v>642</v>
      </c>
      <c r="G131" s="12" t="s">
        <v>643</v>
      </c>
      <c r="H131" s="12" t="s">
        <v>185</v>
      </c>
      <c r="I131" s="12" t="s">
        <v>186</v>
      </c>
      <c r="J131" s="12" t="s">
        <v>72</v>
      </c>
      <c r="K131" s="12" t="s">
        <v>72</v>
      </c>
      <c r="L131" s="12" t="s">
        <v>187</v>
      </c>
      <c r="M131" s="12" t="s">
        <v>107</v>
      </c>
      <c r="N131" s="12" t="s">
        <v>617</v>
      </c>
      <c r="O131" s="12" t="s">
        <v>73</v>
      </c>
      <c r="P131" s="12" t="s">
        <v>74</v>
      </c>
      <c r="Q131" s="12" t="s">
        <v>75</v>
      </c>
      <c r="R131" s="12" t="s">
        <v>190</v>
      </c>
      <c r="S131" s="12" t="s">
        <v>76</v>
      </c>
      <c r="T131" s="22">
        <v>7.2709999999999999</v>
      </c>
      <c r="U131" s="23">
        <v>48742</v>
      </c>
      <c r="V131" s="15">
        <v>0.03</v>
      </c>
      <c r="W131" s="24">
        <v>2.9499999999999998E-2</v>
      </c>
      <c r="X131" s="12" t="s">
        <v>191</v>
      </c>
      <c r="Y131" s="12"/>
      <c r="Z131" s="14">
        <v>1017000</v>
      </c>
      <c r="AA131" s="14">
        <v>1</v>
      </c>
      <c r="AB131" s="14">
        <v>106.29</v>
      </c>
      <c r="AC131" s="14">
        <v>0</v>
      </c>
      <c r="AD131" s="14">
        <v>1080.9693</v>
      </c>
      <c r="AE131" s="11"/>
      <c r="AF131" s="11"/>
      <c r="AG131" s="12" t="s">
        <v>19</v>
      </c>
      <c r="AH131" s="15">
        <v>2.4927667999999998E-4</v>
      </c>
      <c r="AI131" s="15">
        <v>3.276600142E-3</v>
      </c>
      <c r="AJ131" s="15">
        <f t="shared" si="2"/>
        <v>3.788846367126846E-4</v>
      </c>
    </row>
    <row r="132" spans="1:36" ht="13.5" thickBot="1">
      <c r="A132" s="21">
        <v>13908</v>
      </c>
      <c r="B132" s="21">
        <v>13908</v>
      </c>
      <c r="C132" s="12" t="s">
        <v>640</v>
      </c>
      <c r="D132" s="12" t="s">
        <v>641</v>
      </c>
      <c r="E132" s="12" t="s">
        <v>182</v>
      </c>
      <c r="F132" s="12" t="s">
        <v>644</v>
      </c>
      <c r="G132" s="12" t="s">
        <v>645</v>
      </c>
      <c r="H132" s="12" t="s">
        <v>185</v>
      </c>
      <c r="I132" s="12" t="s">
        <v>186</v>
      </c>
      <c r="J132" s="12" t="s">
        <v>72</v>
      </c>
      <c r="K132" s="12" t="s">
        <v>72</v>
      </c>
      <c r="L132" s="12" t="s">
        <v>187</v>
      </c>
      <c r="M132" s="12" t="s">
        <v>107</v>
      </c>
      <c r="N132" s="12" t="s">
        <v>617</v>
      </c>
      <c r="O132" s="12" t="s">
        <v>73</v>
      </c>
      <c r="P132" s="12" t="s">
        <v>74</v>
      </c>
      <c r="Q132" s="12" t="s">
        <v>75</v>
      </c>
      <c r="R132" s="12" t="s">
        <v>190</v>
      </c>
      <c r="S132" s="12" t="s">
        <v>76</v>
      </c>
      <c r="T132" s="22">
        <v>10.119999999999999</v>
      </c>
      <c r="U132" s="23">
        <v>50203</v>
      </c>
      <c r="V132" s="15">
        <v>3.2000000000000001E-2</v>
      </c>
      <c r="W132" s="24">
        <v>3.1E-2</v>
      </c>
      <c r="X132" s="12" t="s">
        <v>191</v>
      </c>
      <c r="Y132" s="12"/>
      <c r="Z132" s="14">
        <v>1783900</v>
      </c>
      <c r="AA132" s="14">
        <v>1</v>
      </c>
      <c r="AB132" s="14">
        <v>107.1</v>
      </c>
      <c r="AC132" s="14">
        <v>0</v>
      </c>
      <c r="AD132" s="14">
        <v>1910.5569</v>
      </c>
      <c r="AE132" s="11"/>
      <c r="AF132" s="11"/>
      <c r="AG132" s="12" t="s">
        <v>19</v>
      </c>
      <c r="AH132" s="15">
        <v>3.6226814500000003E-4</v>
      </c>
      <c r="AI132" s="15">
        <v>5.7912199819999998E-3</v>
      </c>
      <c r="AJ132" s="15">
        <f t="shared" si="2"/>
        <v>6.6965884875307081E-4</v>
      </c>
    </row>
    <row r="133" spans="1:36" ht="13.5" thickBot="1">
      <c r="A133" s="21">
        <v>13908</v>
      </c>
      <c r="B133" s="21">
        <v>13908</v>
      </c>
      <c r="C133" s="12" t="s">
        <v>557</v>
      </c>
      <c r="D133" s="12" t="s">
        <v>558</v>
      </c>
      <c r="E133" s="12" t="s">
        <v>182</v>
      </c>
      <c r="F133" s="12" t="s">
        <v>646</v>
      </c>
      <c r="G133" s="12" t="s">
        <v>647</v>
      </c>
      <c r="H133" s="12" t="s">
        <v>185</v>
      </c>
      <c r="I133" s="12" t="s">
        <v>186</v>
      </c>
      <c r="J133" s="12" t="s">
        <v>72</v>
      </c>
      <c r="K133" s="12" t="s">
        <v>72</v>
      </c>
      <c r="L133" s="12" t="s">
        <v>187</v>
      </c>
      <c r="M133" s="12" t="s">
        <v>107</v>
      </c>
      <c r="N133" s="12" t="s">
        <v>372</v>
      </c>
      <c r="O133" s="12" t="s">
        <v>73</v>
      </c>
      <c r="P133" s="12" t="s">
        <v>74</v>
      </c>
      <c r="Q133" s="12" t="s">
        <v>75</v>
      </c>
      <c r="R133" s="12" t="s">
        <v>190</v>
      </c>
      <c r="S133" s="12" t="s">
        <v>76</v>
      </c>
      <c r="T133" s="22">
        <v>3.9049999999999998</v>
      </c>
      <c r="U133" s="23">
        <v>48742</v>
      </c>
      <c r="V133" s="15">
        <v>2.06E-2</v>
      </c>
      <c r="W133" s="24">
        <v>2.5999999999999999E-2</v>
      </c>
      <c r="X133" s="12" t="s">
        <v>191</v>
      </c>
      <c r="Y133" s="12"/>
      <c r="Z133" s="14">
        <v>3840421</v>
      </c>
      <c r="AA133" s="14">
        <v>1</v>
      </c>
      <c r="AB133" s="14">
        <v>104.37</v>
      </c>
      <c r="AC133" s="14">
        <v>0</v>
      </c>
      <c r="AD133" s="14">
        <v>4008.2474000000002</v>
      </c>
      <c r="AE133" s="11"/>
      <c r="AF133" s="11"/>
      <c r="AG133" s="12" t="s">
        <v>19</v>
      </c>
      <c r="AH133" s="15">
        <v>2.133463749E-3</v>
      </c>
      <c r="AI133" s="15">
        <v>1.2149673448E-2</v>
      </c>
      <c r="AJ133" s="15">
        <f t="shared" si="2"/>
        <v>1.404908872068395E-3</v>
      </c>
    </row>
    <row r="134" spans="1:36" ht="13.5" thickBot="1">
      <c r="A134" s="21">
        <v>13908</v>
      </c>
      <c r="B134" s="21">
        <v>13908</v>
      </c>
      <c r="C134" s="12" t="s">
        <v>648</v>
      </c>
      <c r="D134" s="12" t="s">
        <v>649</v>
      </c>
      <c r="E134" s="12" t="s">
        <v>182</v>
      </c>
      <c r="F134" s="12" t="s">
        <v>650</v>
      </c>
      <c r="G134" s="12" t="s">
        <v>651</v>
      </c>
      <c r="H134" s="12" t="s">
        <v>185</v>
      </c>
      <c r="I134" s="12" t="s">
        <v>384</v>
      </c>
      <c r="J134" s="12" t="s">
        <v>72</v>
      </c>
      <c r="K134" s="12" t="s">
        <v>72</v>
      </c>
      <c r="L134" s="12" t="s">
        <v>187</v>
      </c>
      <c r="M134" s="12" t="s">
        <v>107</v>
      </c>
      <c r="N134" s="12" t="s">
        <v>287</v>
      </c>
      <c r="O134" s="12" t="s">
        <v>73</v>
      </c>
      <c r="P134" s="12" t="s">
        <v>328</v>
      </c>
      <c r="Q134" s="12" t="s">
        <v>328</v>
      </c>
      <c r="R134" s="12" t="s">
        <v>190</v>
      </c>
      <c r="S134" s="12" t="s">
        <v>76</v>
      </c>
      <c r="T134" s="22">
        <v>3.0150000000000001</v>
      </c>
      <c r="U134" s="23">
        <v>46934</v>
      </c>
      <c r="V134" s="15">
        <v>4.8500000000000001E-2</v>
      </c>
      <c r="W134" s="24">
        <v>3.7999999999999999E-2</v>
      </c>
      <c r="X134" s="12" t="s">
        <v>191</v>
      </c>
      <c r="Y134" s="12"/>
      <c r="Z134" s="14">
        <v>588000</v>
      </c>
      <c r="AA134" s="14">
        <v>1</v>
      </c>
      <c r="AB134" s="14">
        <v>104.5</v>
      </c>
      <c r="AC134" s="14">
        <v>0</v>
      </c>
      <c r="AD134" s="14">
        <v>614.46</v>
      </c>
      <c r="AE134" s="11"/>
      <c r="AF134" s="11"/>
      <c r="AG134" s="12" t="s">
        <v>19</v>
      </c>
      <c r="AH134" s="15">
        <v>1.9599999999999999E-3</v>
      </c>
      <c r="AI134" s="15">
        <v>1.8625318249999999E-3</v>
      </c>
      <c r="AJ134" s="15">
        <f t="shared" si="2"/>
        <v>2.153710136582752E-4</v>
      </c>
    </row>
    <row r="135" spans="1:36" ht="13.5" thickBot="1">
      <c r="A135" s="21">
        <v>13908</v>
      </c>
      <c r="B135" s="21">
        <v>13908</v>
      </c>
      <c r="C135" s="12" t="s">
        <v>364</v>
      </c>
      <c r="D135" s="12" t="s">
        <v>365</v>
      </c>
      <c r="E135" s="12" t="s">
        <v>297</v>
      </c>
      <c r="F135" s="12" t="s">
        <v>652</v>
      </c>
      <c r="G135" s="12" t="s">
        <v>653</v>
      </c>
      <c r="H135" s="12" t="s">
        <v>185</v>
      </c>
      <c r="I135" s="12" t="s">
        <v>200</v>
      </c>
      <c r="J135" s="12" t="s">
        <v>72</v>
      </c>
      <c r="K135" s="12" t="s">
        <v>333</v>
      </c>
      <c r="L135" s="12" t="s">
        <v>187</v>
      </c>
      <c r="M135" s="12" t="s">
        <v>107</v>
      </c>
      <c r="N135" s="12" t="s">
        <v>270</v>
      </c>
      <c r="O135" s="12" t="s">
        <v>73</v>
      </c>
      <c r="P135" s="12" t="s">
        <v>189</v>
      </c>
      <c r="Q135" s="12" t="s">
        <v>75</v>
      </c>
      <c r="R135" s="12" t="s">
        <v>190</v>
      </c>
      <c r="S135" s="12" t="s">
        <v>76</v>
      </c>
      <c r="T135" s="22">
        <v>1.1839999999999999</v>
      </c>
      <c r="U135" s="23">
        <v>46203</v>
      </c>
      <c r="V135" s="15">
        <v>0.09</v>
      </c>
      <c r="W135" s="24">
        <v>7.6700000000000004E-2</v>
      </c>
      <c r="X135" s="12" t="s">
        <v>191</v>
      </c>
      <c r="Y135" s="12"/>
      <c r="Z135" s="14">
        <v>315043.53000000003</v>
      </c>
      <c r="AA135" s="14">
        <v>1</v>
      </c>
      <c r="AB135" s="14">
        <v>103.98</v>
      </c>
      <c r="AC135" s="14">
        <v>0</v>
      </c>
      <c r="AD135" s="14">
        <v>327.58226000000002</v>
      </c>
      <c r="AE135" s="11"/>
      <c r="AF135" s="11"/>
      <c r="AG135" s="12" t="s">
        <v>19</v>
      </c>
      <c r="AH135" s="15">
        <v>2.2186166580000001E-3</v>
      </c>
      <c r="AI135" s="15">
        <v>9.9295704300000009E-4</v>
      </c>
      <c r="AJ135" s="15">
        <f t="shared" si="2"/>
        <v>1.1481906615999195E-4</v>
      </c>
    </row>
    <row r="136" spans="1:36" ht="13.5" thickBot="1">
      <c r="A136" s="21">
        <v>13908</v>
      </c>
      <c r="B136" s="21">
        <v>13908</v>
      </c>
      <c r="C136" s="12" t="s">
        <v>654</v>
      </c>
      <c r="D136" s="12" t="s">
        <v>655</v>
      </c>
      <c r="E136" s="12" t="s">
        <v>182</v>
      </c>
      <c r="F136" s="12" t="s">
        <v>656</v>
      </c>
      <c r="G136" s="12" t="s">
        <v>657</v>
      </c>
      <c r="H136" s="12" t="s">
        <v>185</v>
      </c>
      <c r="I136" s="12" t="s">
        <v>200</v>
      </c>
      <c r="J136" s="12" t="s">
        <v>72</v>
      </c>
      <c r="K136" s="12" t="s">
        <v>72</v>
      </c>
      <c r="L136" s="12" t="s">
        <v>187</v>
      </c>
      <c r="M136" s="12" t="s">
        <v>107</v>
      </c>
      <c r="N136" s="12" t="s">
        <v>262</v>
      </c>
      <c r="O136" s="12" t="s">
        <v>73</v>
      </c>
      <c r="P136" s="12" t="s">
        <v>381</v>
      </c>
      <c r="Q136" s="12" t="s">
        <v>75</v>
      </c>
      <c r="R136" s="12" t="s">
        <v>190</v>
      </c>
      <c r="S136" s="12" t="s">
        <v>76</v>
      </c>
      <c r="T136" s="22">
        <v>2.7229999999999999</v>
      </c>
      <c r="U136" s="23">
        <v>47118</v>
      </c>
      <c r="V136" s="15">
        <v>6.5000000000000002E-2</v>
      </c>
      <c r="W136" s="24">
        <v>5.79E-2</v>
      </c>
      <c r="X136" s="12" t="s">
        <v>191</v>
      </c>
      <c r="Y136" s="12"/>
      <c r="Z136" s="14">
        <v>150000</v>
      </c>
      <c r="AA136" s="14">
        <v>1</v>
      </c>
      <c r="AB136" s="14">
        <v>103.75</v>
      </c>
      <c r="AC136" s="14">
        <v>0</v>
      </c>
      <c r="AD136" s="14">
        <v>155.625</v>
      </c>
      <c r="AE136" s="11"/>
      <c r="AF136" s="11"/>
      <c r="AG136" s="12" t="s">
        <v>19</v>
      </c>
      <c r="AH136" s="15">
        <v>2.9999999999999997E-4</v>
      </c>
      <c r="AI136" s="15">
        <v>4.7172560500000001E-4</v>
      </c>
      <c r="AJ136" s="15">
        <f t="shared" si="2"/>
        <v>5.454726752037411E-5</v>
      </c>
    </row>
    <row r="137" spans="1:36" ht="13.5" thickBot="1">
      <c r="A137" s="21">
        <v>13908</v>
      </c>
      <c r="B137" s="21">
        <v>13908</v>
      </c>
      <c r="C137" s="12" t="s">
        <v>658</v>
      </c>
      <c r="D137" s="12" t="s">
        <v>659</v>
      </c>
      <c r="E137" s="12" t="s">
        <v>182</v>
      </c>
      <c r="F137" s="12" t="s">
        <v>660</v>
      </c>
      <c r="G137" s="12" t="s">
        <v>661</v>
      </c>
      <c r="H137" s="12" t="s">
        <v>185</v>
      </c>
      <c r="I137" s="12" t="s">
        <v>200</v>
      </c>
      <c r="J137" s="12" t="s">
        <v>72</v>
      </c>
      <c r="K137" s="12" t="s">
        <v>72</v>
      </c>
      <c r="L137" s="12" t="s">
        <v>187</v>
      </c>
      <c r="M137" s="12" t="s">
        <v>107</v>
      </c>
      <c r="N137" s="12" t="s">
        <v>246</v>
      </c>
      <c r="O137" s="12" t="s">
        <v>73</v>
      </c>
      <c r="P137" s="12" t="s">
        <v>189</v>
      </c>
      <c r="Q137" s="12" t="s">
        <v>75</v>
      </c>
      <c r="R137" s="12" t="s">
        <v>190</v>
      </c>
      <c r="S137" s="12" t="s">
        <v>76</v>
      </c>
      <c r="T137" s="22">
        <v>7.4139999999999997</v>
      </c>
      <c r="U137" s="23">
        <v>50252</v>
      </c>
      <c r="V137" s="15">
        <v>5.3100000000000001E-2</v>
      </c>
      <c r="W137" s="24">
        <v>5.4300000000000001E-2</v>
      </c>
      <c r="X137" s="12" t="s">
        <v>191</v>
      </c>
      <c r="Y137" s="12"/>
      <c r="Z137" s="14">
        <v>500000</v>
      </c>
      <c r="AA137" s="14">
        <v>1</v>
      </c>
      <c r="AB137" s="14">
        <v>100.54</v>
      </c>
      <c r="AC137" s="14">
        <v>0</v>
      </c>
      <c r="AD137" s="14">
        <v>502.7</v>
      </c>
      <c r="AE137" s="11"/>
      <c r="AF137" s="11"/>
      <c r="AG137" s="12" t="s">
        <v>19</v>
      </c>
      <c r="AH137" s="15">
        <v>3.9265552700000001E-4</v>
      </c>
      <c r="AI137" s="15">
        <v>1.523768428E-3</v>
      </c>
      <c r="AJ137" s="15">
        <f t="shared" si="2"/>
        <v>1.7619862735737872E-4</v>
      </c>
    </row>
    <row r="138" spans="1:36" ht="13.5" thickBot="1">
      <c r="A138" s="21">
        <v>13908</v>
      </c>
      <c r="B138" s="21">
        <v>13908</v>
      </c>
      <c r="C138" s="12" t="s">
        <v>451</v>
      </c>
      <c r="D138" s="12" t="s">
        <v>452</v>
      </c>
      <c r="E138" s="12" t="s">
        <v>182</v>
      </c>
      <c r="F138" s="12" t="s">
        <v>662</v>
      </c>
      <c r="G138" s="12" t="s">
        <v>663</v>
      </c>
      <c r="H138" s="12" t="s">
        <v>185</v>
      </c>
      <c r="I138" s="12" t="s">
        <v>384</v>
      </c>
      <c r="J138" s="12" t="s">
        <v>72</v>
      </c>
      <c r="K138" s="12" t="s">
        <v>72</v>
      </c>
      <c r="L138" s="12" t="s">
        <v>187</v>
      </c>
      <c r="M138" s="12" t="s">
        <v>107</v>
      </c>
      <c r="N138" s="12" t="s">
        <v>327</v>
      </c>
      <c r="O138" s="12" t="s">
        <v>73</v>
      </c>
      <c r="P138" s="12" t="s">
        <v>316</v>
      </c>
      <c r="Q138" s="12" t="s">
        <v>232</v>
      </c>
      <c r="R138" s="12" t="s">
        <v>190</v>
      </c>
      <c r="S138" s="12" t="s">
        <v>76</v>
      </c>
      <c r="T138" s="22">
        <v>3.4239999999999999</v>
      </c>
      <c r="U138" s="23">
        <v>47300</v>
      </c>
      <c r="V138" s="15">
        <v>0.05</v>
      </c>
      <c r="W138" s="24">
        <v>4.4499999999999998E-2</v>
      </c>
      <c r="X138" s="12" t="s">
        <v>191</v>
      </c>
      <c r="Y138" s="12"/>
      <c r="Z138" s="14">
        <v>172000</v>
      </c>
      <c r="AA138" s="14">
        <v>1</v>
      </c>
      <c r="AB138" s="14">
        <v>103.3</v>
      </c>
      <c r="AC138" s="14">
        <v>0</v>
      </c>
      <c r="AD138" s="14">
        <v>177.67599999999999</v>
      </c>
      <c r="AE138" s="11"/>
      <c r="AF138" s="11"/>
      <c r="AG138" s="12" t="s">
        <v>19</v>
      </c>
      <c r="AH138" s="15">
        <v>3.4400481600000001E-4</v>
      </c>
      <c r="AI138" s="15">
        <v>5.3856590200000005E-4</v>
      </c>
      <c r="AJ138" s="15">
        <f t="shared" si="2"/>
        <v>6.2276242916947731E-5</v>
      </c>
    </row>
    <row r="139" spans="1:36" ht="13.5" thickBot="1">
      <c r="A139" s="21">
        <v>13908</v>
      </c>
      <c r="B139" s="21">
        <v>13908</v>
      </c>
      <c r="C139" s="12" t="s">
        <v>451</v>
      </c>
      <c r="D139" s="12" t="s">
        <v>452</v>
      </c>
      <c r="E139" s="12" t="s">
        <v>182</v>
      </c>
      <c r="F139" s="12" t="s">
        <v>664</v>
      </c>
      <c r="G139" s="12" t="s">
        <v>665</v>
      </c>
      <c r="H139" s="12" t="s">
        <v>185</v>
      </c>
      <c r="I139" s="12" t="s">
        <v>200</v>
      </c>
      <c r="J139" s="12" t="s">
        <v>72</v>
      </c>
      <c r="K139" s="12" t="s">
        <v>72</v>
      </c>
      <c r="L139" s="12" t="s">
        <v>187</v>
      </c>
      <c r="M139" s="12" t="s">
        <v>107</v>
      </c>
      <c r="N139" s="12" t="s">
        <v>327</v>
      </c>
      <c r="O139" s="12" t="s">
        <v>73</v>
      </c>
      <c r="P139" s="12" t="s">
        <v>316</v>
      </c>
      <c r="Q139" s="12" t="s">
        <v>232</v>
      </c>
      <c r="R139" s="12" t="s">
        <v>190</v>
      </c>
      <c r="S139" s="12" t="s">
        <v>76</v>
      </c>
      <c r="T139" s="22">
        <v>3.242</v>
      </c>
      <c r="U139" s="23">
        <v>47664</v>
      </c>
      <c r="V139" s="15">
        <v>6.9500000000000006E-2</v>
      </c>
      <c r="W139" s="24">
        <v>5.74E-2</v>
      </c>
      <c r="X139" s="12" t="s">
        <v>191</v>
      </c>
      <c r="Y139" s="12"/>
      <c r="Z139" s="14">
        <v>1481000</v>
      </c>
      <c r="AA139" s="14">
        <v>1</v>
      </c>
      <c r="AB139" s="14">
        <v>105.91</v>
      </c>
      <c r="AC139" s="14">
        <v>0</v>
      </c>
      <c r="AD139" s="14">
        <v>1568.5271</v>
      </c>
      <c r="AE139" s="11"/>
      <c r="AF139" s="11"/>
      <c r="AG139" s="12" t="s">
        <v>19</v>
      </c>
      <c r="AH139" s="15">
        <v>1.7519971699999999E-3</v>
      </c>
      <c r="AI139" s="15">
        <v>4.7544700100000002E-3</v>
      </c>
      <c r="AJ139" s="15">
        <f t="shared" si="2"/>
        <v>5.4977585437209061E-4</v>
      </c>
    </row>
    <row r="140" spans="1:36" ht="13.5" thickBot="1">
      <c r="A140" s="21">
        <v>13908</v>
      </c>
      <c r="B140" s="21">
        <v>13908</v>
      </c>
      <c r="C140" s="12" t="s">
        <v>666</v>
      </c>
      <c r="D140" s="12" t="s">
        <v>667</v>
      </c>
      <c r="E140" s="12" t="s">
        <v>182</v>
      </c>
      <c r="F140" s="12" t="s">
        <v>668</v>
      </c>
      <c r="G140" s="12" t="s">
        <v>669</v>
      </c>
      <c r="H140" s="12" t="s">
        <v>185</v>
      </c>
      <c r="I140" s="12" t="s">
        <v>384</v>
      </c>
      <c r="J140" s="12" t="s">
        <v>72</v>
      </c>
      <c r="K140" s="12" t="s">
        <v>72</v>
      </c>
      <c r="L140" s="12" t="s">
        <v>187</v>
      </c>
      <c r="M140" s="12" t="s">
        <v>107</v>
      </c>
      <c r="N140" s="12" t="s">
        <v>434</v>
      </c>
      <c r="O140" s="12" t="s">
        <v>73</v>
      </c>
      <c r="P140" s="12" t="s">
        <v>328</v>
      </c>
      <c r="Q140" s="12" t="s">
        <v>328</v>
      </c>
      <c r="R140" s="12" t="s">
        <v>190</v>
      </c>
      <c r="S140" s="12" t="s">
        <v>76</v>
      </c>
      <c r="T140" s="22">
        <v>1.2</v>
      </c>
      <c r="U140" s="23">
        <v>46203</v>
      </c>
      <c r="V140" s="15">
        <v>6.6000000000000003E-2</v>
      </c>
      <c r="W140" s="24">
        <v>6.2300000000000001E-2</v>
      </c>
      <c r="X140" s="12" t="s">
        <v>191</v>
      </c>
      <c r="Y140" s="12"/>
      <c r="Z140" s="14">
        <v>157000</v>
      </c>
      <c r="AA140" s="14">
        <v>1</v>
      </c>
      <c r="AB140" s="14">
        <v>102.19</v>
      </c>
      <c r="AC140" s="14">
        <v>0</v>
      </c>
      <c r="AD140" s="14">
        <v>160.4383</v>
      </c>
      <c r="AE140" s="11"/>
      <c r="AF140" s="11"/>
      <c r="AG140" s="12" t="s">
        <v>19</v>
      </c>
      <c r="AH140" s="15">
        <v>9.9430018989999994E-3</v>
      </c>
      <c r="AI140" s="15">
        <v>4.8631552800000003E-4</v>
      </c>
      <c r="AJ140" s="15">
        <f t="shared" si="2"/>
        <v>5.6234350975833172E-5</v>
      </c>
    </row>
    <row r="141" spans="1:36" ht="13.5" thickBot="1">
      <c r="A141" s="21">
        <v>13908</v>
      </c>
      <c r="B141" s="21">
        <v>13908</v>
      </c>
      <c r="C141" s="12" t="s">
        <v>670</v>
      </c>
      <c r="D141" s="12" t="s">
        <v>671</v>
      </c>
      <c r="E141" s="12" t="s">
        <v>182</v>
      </c>
      <c r="F141" s="12" t="s">
        <v>672</v>
      </c>
      <c r="G141" s="12" t="s">
        <v>673</v>
      </c>
      <c r="H141" s="12" t="s">
        <v>185</v>
      </c>
      <c r="I141" s="12" t="s">
        <v>200</v>
      </c>
      <c r="J141" s="12" t="s">
        <v>72</v>
      </c>
      <c r="K141" s="12" t="s">
        <v>72</v>
      </c>
      <c r="L141" s="12" t="s">
        <v>187</v>
      </c>
      <c r="M141" s="12" t="s">
        <v>107</v>
      </c>
      <c r="N141" s="12" t="s">
        <v>617</v>
      </c>
      <c r="O141" s="12" t="s">
        <v>73</v>
      </c>
      <c r="P141" s="12" t="s">
        <v>316</v>
      </c>
      <c r="Q141" s="12" t="s">
        <v>232</v>
      </c>
      <c r="R141" s="12" t="s">
        <v>190</v>
      </c>
      <c r="S141" s="12" t="s">
        <v>76</v>
      </c>
      <c r="T141" s="22">
        <v>3.9569999999999999</v>
      </c>
      <c r="U141" s="23">
        <v>49125</v>
      </c>
      <c r="V141" s="15">
        <v>6.7699999999999996E-2</v>
      </c>
      <c r="W141" s="24">
        <v>5.6800000000000003E-2</v>
      </c>
      <c r="X141" s="12" t="s">
        <v>191</v>
      </c>
      <c r="Y141" s="12"/>
      <c r="Z141" s="14">
        <v>1081850</v>
      </c>
      <c r="AA141" s="14">
        <v>1</v>
      </c>
      <c r="AB141" s="14">
        <v>106.28</v>
      </c>
      <c r="AC141" s="14">
        <v>0</v>
      </c>
      <c r="AD141" s="14">
        <v>1149.79018</v>
      </c>
      <c r="AE141" s="11"/>
      <c r="AF141" s="11"/>
      <c r="AG141" s="12" t="s">
        <v>19</v>
      </c>
      <c r="AH141" s="15">
        <v>1.442466666E-3</v>
      </c>
      <c r="AI141" s="15">
        <v>3.4852078289999999E-3</v>
      </c>
      <c r="AJ141" s="15">
        <f t="shared" si="2"/>
        <v>4.030066669285725E-4</v>
      </c>
    </row>
    <row r="142" spans="1:36" ht="13.5" thickBot="1">
      <c r="A142" s="21">
        <v>13908</v>
      </c>
      <c r="B142" s="21">
        <v>13908</v>
      </c>
      <c r="C142" s="12" t="s">
        <v>674</v>
      </c>
      <c r="D142" s="12" t="s">
        <v>675</v>
      </c>
      <c r="E142" s="12" t="s">
        <v>182</v>
      </c>
      <c r="F142" s="12" t="s">
        <v>676</v>
      </c>
      <c r="G142" s="12" t="s">
        <v>677</v>
      </c>
      <c r="H142" s="12" t="s">
        <v>185</v>
      </c>
      <c r="I142" s="12" t="s">
        <v>200</v>
      </c>
      <c r="J142" s="12" t="s">
        <v>72</v>
      </c>
      <c r="K142" s="12" t="s">
        <v>72</v>
      </c>
      <c r="L142" s="12" t="s">
        <v>187</v>
      </c>
      <c r="M142" s="12" t="s">
        <v>107</v>
      </c>
      <c r="N142" s="12" t="s">
        <v>196</v>
      </c>
      <c r="O142" s="12" t="s">
        <v>73</v>
      </c>
      <c r="P142" s="12" t="s">
        <v>316</v>
      </c>
      <c r="Q142" s="12" t="s">
        <v>232</v>
      </c>
      <c r="R142" s="12" t="s">
        <v>190</v>
      </c>
      <c r="S142" s="12" t="s">
        <v>76</v>
      </c>
      <c r="T142" s="22">
        <v>1.2150000000000001</v>
      </c>
      <c r="U142" s="23">
        <v>46387</v>
      </c>
      <c r="V142" s="15">
        <v>3.4700000000000002E-2</v>
      </c>
      <c r="W142" s="24">
        <v>5.8200000000000002E-2</v>
      </c>
      <c r="X142" s="12" t="s">
        <v>191</v>
      </c>
      <c r="Y142" s="12"/>
      <c r="Z142" s="14">
        <v>314635.2</v>
      </c>
      <c r="AA142" s="14">
        <v>1</v>
      </c>
      <c r="AB142" s="14">
        <v>98.17</v>
      </c>
      <c r="AC142" s="14">
        <v>0</v>
      </c>
      <c r="AD142" s="14">
        <v>308.87738000000002</v>
      </c>
      <c r="AE142" s="11"/>
      <c r="AF142" s="11"/>
      <c r="AG142" s="12" t="s">
        <v>19</v>
      </c>
      <c r="AH142" s="15">
        <v>3.1468177289999998E-3</v>
      </c>
      <c r="AI142" s="15">
        <v>9.3625939899999997E-4</v>
      </c>
      <c r="AJ142" s="15">
        <f t="shared" si="2"/>
        <v>1.0826292098218315E-4</v>
      </c>
    </row>
    <row r="143" spans="1:36" ht="13.5" thickBot="1">
      <c r="A143" s="21">
        <v>13908</v>
      </c>
      <c r="B143" s="21">
        <v>13908</v>
      </c>
      <c r="C143" s="12" t="s">
        <v>329</v>
      </c>
      <c r="D143" s="12" t="s">
        <v>330</v>
      </c>
      <c r="E143" s="12" t="s">
        <v>297</v>
      </c>
      <c r="F143" s="12" t="s">
        <v>678</v>
      </c>
      <c r="G143" s="12" t="s">
        <v>679</v>
      </c>
      <c r="H143" s="12" t="s">
        <v>185</v>
      </c>
      <c r="I143" s="12" t="s">
        <v>200</v>
      </c>
      <c r="J143" s="12" t="s">
        <v>72</v>
      </c>
      <c r="K143" s="12" t="s">
        <v>333</v>
      </c>
      <c r="L143" s="12" t="s">
        <v>187</v>
      </c>
      <c r="M143" s="12" t="s">
        <v>107</v>
      </c>
      <c r="N143" s="12" t="s">
        <v>270</v>
      </c>
      <c r="O143" s="12" t="s">
        <v>73</v>
      </c>
      <c r="P143" s="12" t="s">
        <v>206</v>
      </c>
      <c r="Q143" s="12" t="s">
        <v>75</v>
      </c>
      <c r="R143" s="12" t="s">
        <v>190</v>
      </c>
      <c r="S143" s="12" t="s">
        <v>76</v>
      </c>
      <c r="T143" s="22">
        <v>2.0169999999999999</v>
      </c>
      <c r="U143" s="23">
        <v>46568</v>
      </c>
      <c r="V143" s="15">
        <v>6.3500000000000001E-2</v>
      </c>
      <c r="W143" s="24">
        <v>5.74E-2</v>
      </c>
      <c r="X143" s="12" t="s">
        <v>191</v>
      </c>
      <c r="Y143" s="12"/>
      <c r="Z143" s="14">
        <v>1651701</v>
      </c>
      <c r="AA143" s="14">
        <v>1</v>
      </c>
      <c r="AB143" s="14">
        <v>102.97</v>
      </c>
      <c r="AC143" s="14">
        <v>0</v>
      </c>
      <c r="AD143" s="14">
        <v>1700.7565199999999</v>
      </c>
      <c r="AE143" s="11"/>
      <c r="AF143" s="11"/>
      <c r="AG143" s="12" t="s">
        <v>19</v>
      </c>
      <c r="AH143" s="15">
        <v>4.0285390240000002E-3</v>
      </c>
      <c r="AI143" s="15">
        <v>5.155279669E-3</v>
      </c>
      <c r="AJ143" s="15">
        <f t="shared" si="2"/>
        <v>5.9612286511460564E-4</v>
      </c>
    </row>
    <row r="144" spans="1:36" ht="13.5" thickBot="1">
      <c r="A144" s="21">
        <v>13908</v>
      </c>
      <c r="B144" s="21">
        <v>13908</v>
      </c>
      <c r="C144" s="12" t="s">
        <v>680</v>
      </c>
      <c r="D144" s="12" t="s">
        <v>681</v>
      </c>
      <c r="E144" s="12" t="s">
        <v>182</v>
      </c>
      <c r="F144" s="12" t="s">
        <v>682</v>
      </c>
      <c r="G144" s="12" t="s">
        <v>683</v>
      </c>
      <c r="H144" s="12" t="s">
        <v>185</v>
      </c>
      <c r="I144" s="12" t="s">
        <v>200</v>
      </c>
      <c r="J144" s="12" t="s">
        <v>72</v>
      </c>
      <c r="K144" s="12" t="s">
        <v>72</v>
      </c>
      <c r="L144" s="12" t="s">
        <v>187</v>
      </c>
      <c r="M144" s="12" t="s">
        <v>107</v>
      </c>
      <c r="N144" s="12" t="s">
        <v>196</v>
      </c>
      <c r="O144" s="12" t="s">
        <v>73</v>
      </c>
      <c r="P144" s="12" t="s">
        <v>328</v>
      </c>
      <c r="Q144" s="12" t="s">
        <v>328</v>
      </c>
      <c r="R144" s="12" t="s">
        <v>190</v>
      </c>
      <c r="S144" s="12" t="s">
        <v>76</v>
      </c>
      <c r="T144" s="22">
        <v>2.5259999999999998</v>
      </c>
      <c r="U144" s="23">
        <v>46934</v>
      </c>
      <c r="V144" s="15">
        <v>7.7499999999999999E-2</v>
      </c>
      <c r="W144" s="24">
        <v>6.3899999999999998E-2</v>
      </c>
      <c r="X144" s="12" t="s">
        <v>191</v>
      </c>
      <c r="Y144" s="12"/>
      <c r="Z144" s="14">
        <v>588000</v>
      </c>
      <c r="AA144" s="14">
        <v>1</v>
      </c>
      <c r="AB144" s="14">
        <v>105.61</v>
      </c>
      <c r="AC144" s="14">
        <v>0</v>
      </c>
      <c r="AD144" s="14">
        <v>620.98680000000002</v>
      </c>
      <c r="AE144" s="11"/>
      <c r="AF144" s="11"/>
      <c r="AG144" s="12" t="s">
        <v>19</v>
      </c>
      <c r="AH144" s="15">
        <v>5.2972972970000004E-3</v>
      </c>
      <c r="AI144" s="15">
        <v>1.8823156560000001E-3</v>
      </c>
      <c r="AJ144" s="15">
        <f t="shared" si="2"/>
        <v>2.1765868662632003E-4</v>
      </c>
    </row>
    <row r="145" spans="1:36" ht="13.5" thickBot="1">
      <c r="A145" s="21">
        <v>13908</v>
      </c>
      <c r="B145" s="21">
        <v>13908</v>
      </c>
      <c r="C145" s="12" t="s">
        <v>489</v>
      </c>
      <c r="D145" s="12" t="s">
        <v>490</v>
      </c>
      <c r="E145" s="12" t="s">
        <v>182</v>
      </c>
      <c r="F145" s="12" t="s">
        <v>684</v>
      </c>
      <c r="G145" s="12" t="s">
        <v>685</v>
      </c>
      <c r="H145" s="12" t="s">
        <v>185</v>
      </c>
      <c r="I145" s="12" t="s">
        <v>200</v>
      </c>
      <c r="J145" s="12" t="s">
        <v>72</v>
      </c>
      <c r="K145" s="12" t="s">
        <v>72</v>
      </c>
      <c r="L145" s="12" t="s">
        <v>187</v>
      </c>
      <c r="M145" s="12" t="s">
        <v>107</v>
      </c>
      <c r="N145" s="12" t="s">
        <v>351</v>
      </c>
      <c r="O145" s="12" t="s">
        <v>73</v>
      </c>
      <c r="P145" s="12" t="s">
        <v>316</v>
      </c>
      <c r="Q145" s="12" t="s">
        <v>232</v>
      </c>
      <c r="R145" s="12" t="s">
        <v>190</v>
      </c>
      <c r="S145" s="12" t="s">
        <v>76</v>
      </c>
      <c r="T145" s="22">
        <v>2.161</v>
      </c>
      <c r="U145" s="23">
        <v>46965</v>
      </c>
      <c r="V145" s="15">
        <v>7.22E-2</v>
      </c>
      <c r="W145" s="24">
        <v>6.2100000000000002E-2</v>
      </c>
      <c r="X145" s="12" t="s">
        <v>191</v>
      </c>
      <c r="Y145" s="12"/>
      <c r="Z145" s="14">
        <v>302324</v>
      </c>
      <c r="AA145" s="14">
        <v>1</v>
      </c>
      <c r="AB145" s="14">
        <v>103.55</v>
      </c>
      <c r="AC145" s="14">
        <v>0</v>
      </c>
      <c r="AD145" s="14">
        <v>313.05650000000003</v>
      </c>
      <c r="AE145" s="11"/>
      <c r="AF145" s="11"/>
      <c r="AG145" s="12" t="s">
        <v>19</v>
      </c>
      <c r="AH145" s="15">
        <v>8.6852250799999997E-4</v>
      </c>
      <c r="AI145" s="15">
        <v>9.4892701599999995E-4</v>
      </c>
      <c r="AJ145" s="15">
        <f t="shared" si="2"/>
        <v>1.0972772147464739E-4</v>
      </c>
    </row>
    <row r="146" spans="1:36" ht="13.5" thickBot="1">
      <c r="A146" s="21">
        <v>13908</v>
      </c>
      <c r="B146" s="21">
        <v>13908</v>
      </c>
      <c r="C146" s="12" t="s">
        <v>686</v>
      </c>
      <c r="D146" s="12" t="s">
        <v>687</v>
      </c>
      <c r="E146" s="12" t="s">
        <v>182</v>
      </c>
      <c r="F146" s="12" t="s">
        <v>688</v>
      </c>
      <c r="G146" s="12" t="s">
        <v>689</v>
      </c>
      <c r="H146" s="12" t="s">
        <v>185</v>
      </c>
      <c r="I146" s="12" t="s">
        <v>200</v>
      </c>
      <c r="J146" s="12" t="s">
        <v>72</v>
      </c>
      <c r="K146" s="12" t="s">
        <v>72</v>
      </c>
      <c r="L146" s="12" t="s">
        <v>187</v>
      </c>
      <c r="M146" s="12" t="s">
        <v>107</v>
      </c>
      <c r="N146" s="12" t="s">
        <v>270</v>
      </c>
      <c r="O146" s="12" t="s">
        <v>73</v>
      </c>
      <c r="P146" s="12" t="s">
        <v>288</v>
      </c>
      <c r="Q146" s="12" t="s">
        <v>232</v>
      </c>
      <c r="R146" s="12" t="s">
        <v>190</v>
      </c>
      <c r="S146" s="12" t="s">
        <v>76</v>
      </c>
      <c r="T146" s="22">
        <v>2.9369999999999998</v>
      </c>
      <c r="U146" s="23">
        <v>47300</v>
      </c>
      <c r="V146" s="15">
        <v>6.3700000000000007E-2</v>
      </c>
      <c r="W146" s="24">
        <v>5.6000000000000001E-2</v>
      </c>
      <c r="X146" s="12" t="s">
        <v>191</v>
      </c>
      <c r="Y146" s="12"/>
      <c r="Z146" s="14">
        <v>749850</v>
      </c>
      <c r="AA146" s="14">
        <v>1</v>
      </c>
      <c r="AB146" s="14">
        <v>104.05</v>
      </c>
      <c r="AC146" s="14">
        <v>0</v>
      </c>
      <c r="AD146" s="14">
        <v>780.21892000000003</v>
      </c>
      <c r="AE146" s="11"/>
      <c r="AF146" s="11"/>
      <c r="AG146" s="12" t="s">
        <v>19</v>
      </c>
      <c r="AH146" s="15">
        <v>1.798839876E-3</v>
      </c>
      <c r="AI146" s="15">
        <v>2.3649750499999999E-3</v>
      </c>
      <c r="AJ146" s="15">
        <f t="shared" si="2"/>
        <v>2.7347026604785459E-4</v>
      </c>
    </row>
    <row r="147" spans="1:36" ht="13.5" thickBot="1">
      <c r="A147" s="21">
        <v>13908</v>
      </c>
      <c r="B147" s="21">
        <v>13908</v>
      </c>
      <c r="C147" s="12" t="s">
        <v>690</v>
      </c>
      <c r="D147" s="12" t="s">
        <v>691</v>
      </c>
      <c r="E147" s="12" t="s">
        <v>182</v>
      </c>
      <c r="F147" s="12" t="s">
        <v>692</v>
      </c>
      <c r="G147" s="12" t="s">
        <v>693</v>
      </c>
      <c r="H147" s="12" t="s">
        <v>185</v>
      </c>
      <c r="I147" s="12" t="s">
        <v>200</v>
      </c>
      <c r="J147" s="12" t="s">
        <v>72</v>
      </c>
      <c r="K147" s="12" t="s">
        <v>72</v>
      </c>
      <c r="L147" s="12" t="s">
        <v>187</v>
      </c>
      <c r="M147" s="12" t="s">
        <v>107</v>
      </c>
      <c r="N147" s="12" t="s">
        <v>617</v>
      </c>
      <c r="O147" s="12" t="s">
        <v>73</v>
      </c>
      <c r="P147" s="12" t="s">
        <v>316</v>
      </c>
      <c r="Q147" s="12" t="s">
        <v>232</v>
      </c>
      <c r="R147" s="12" t="s">
        <v>190</v>
      </c>
      <c r="S147" s="12" t="s">
        <v>76</v>
      </c>
      <c r="T147" s="22">
        <v>2.621</v>
      </c>
      <c r="U147" s="23">
        <v>47238</v>
      </c>
      <c r="V147" s="15">
        <v>7.2499999999999995E-2</v>
      </c>
      <c r="W147" s="24">
        <v>5.6899999999999999E-2</v>
      </c>
      <c r="X147" s="12" t="s">
        <v>191</v>
      </c>
      <c r="Y147" s="12"/>
      <c r="Z147" s="14">
        <v>2419155</v>
      </c>
      <c r="AA147" s="14">
        <v>1</v>
      </c>
      <c r="AB147" s="14">
        <v>107.37</v>
      </c>
      <c r="AC147" s="14">
        <v>0</v>
      </c>
      <c r="AD147" s="14">
        <v>2597.4467199999999</v>
      </c>
      <c r="AE147" s="11"/>
      <c r="AF147" s="11"/>
      <c r="AG147" s="12" t="s">
        <v>19</v>
      </c>
      <c r="AH147" s="15">
        <v>3.3599375000000001E-3</v>
      </c>
      <c r="AI147" s="15">
        <v>7.8732987999999993E-3</v>
      </c>
      <c r="AJ147" s="15">
        <f t="shared" si="2"/>
        <v>9.104168424466394E-4</v>
      </c>
    </row>
    <row r="148" spans="1:36" ht="13.5" thickBot="1">
      <c r="A148" s="21">
        <v>13908</v>
      </c>
      <c r="B148" s="21">
        <v>13908</v>
      </c>
      <c r="C148" s="12" t="s">
        <v>585</v>
      </c>
      <c r="D148" s="12" t="s">
        <v>586</v>
      </c>
      <c r="E148" s="12" t="s">
        <v>182</v>
      </c>
      <c r="F148" s="12" t="s">
        <v>694</v>
      </c>
      <c r="G148" s="12" t="s">
        <v>695</v>
      </c>
      <c r="H148" s="12" t="s">
        <v>185</v>
      </c>
      <c r="I148" s="12" t="s">
        <v>200</v>
      </c>
      <c r="J148" s="12" t="s">
        <v>72</v>
      </c>
      <c r="K148" s="12" t="s">
        <v>72</v>
      </c>
      <c r="L148" s="12" t="s">
        <v>187</v>
      </c>
      <c r="M148" s="12" t="s">
        <v>107</v>
      </c>
      <c r="N148" s="12" t="s">
        <v>262</v>
      </c>
      <c r="O148" s="12" t="s">
        <v>73</v>
      </c>
      <c r="P148" s="12" t="s">
        <v>381</v>
      </c>
      <c r="Q148" s="12" t="s">
        <v>75</v>
      </c>
      <c r="R148" s="12" t="s">
        <v>190</v>
      </c>
      <c r="S148" s="12" t="s">
        <v>76</v>
      </c>
      <c r="T148" s="22">
        <v>3.4729999999999999</v>
      </c>
      <c r="U148" s="23">
        <v>48152</v>
      </c>
      <c r="V148" s="15">
        <v>6.5199999999999994E-2</v>
      </c>
      <c r="W148" s="24">
        <v>5.7799999999999997E-2</v>
      </c>
      <c r="X148" s="12" t="s">
        <v>191</v>
      </c>
      <c r="Y148" s="12"/>
      <c r="Z148" s="14">
        <v>119770.78</v>
      </c>
      <c r="AA148" s="14">
        <v>1</v>
      </c>
      <c r="AB148" s="14">
        <v>105.56</v>
      </c>
      <c r="AC148" s="14">
        <v>0</v>
      </c>
      <c r="AD148" s="14">
        <v>126.43004000000001</v>
      </c>
      <c r="AE148" s="11"/>
      <c r="AF148" s="11"/>
      <c r="AG148" s="12" t="s">
        <v>19</v>
      </c>
      <c r="AH148" s="15">
        <v>1.50162438E-4</v>
      </c>
      <c r="AI148" s="15">
        <v>3.8323075999999997E-4</v>
      </c>
      <c r="AJ148" s="15">
        <f t="shared" si="2"/>
        <v>4.4314301779865701E-5</v>
      </c>
    </row>
    <row r="149" spans="1:36" ht="13.5" thickBot="1">
      <c r="A149" s="21">
        <v>13908</v>
      </c>
      <c r="B149" s="21">
        <v>13908</v>
      </c>
      <c r="C149" s="12" t="s">
        <v>696</v>
      </c>
      <c r="D149" s="12" t="s">
        <v>697</v>
      </c>
      <c r="E149" s="12" t="s">
        <v>182</v>
      </c>
      <c r="F149" s="12" t="s">
        <v>698</v>
      </c>
      <c r="G149" s="12" t="s">
        <v>699</v>
      </c>
      <c r="H149" s="12" t="s">
        <v>185</v>
      </c>
      <c r="I149" s="12" t="s">
        <v>186</v>
      </c>
      <c r="J149" s="12" t="s">
        <v>72</v>
      </c>
      <c r="K149" s="12" t="s">
        <v>72</v>
      </c>
      <c r="L149" s="12" t="s">
        <v>187</v>
      </c>
      <c r="M149" s="12" t="s">
        <v>107</v>
      </c>
      <c r="N149" s="12" t="s">
        <v>205</v>
      </c>
      <c r="O149" s="12" t="s">
        <v>73</v>
      </c>
      <c r="P149" s="12" t="s">
        <v>328</v>
      </c>
      <c r="Q149" s="12" t="s">
        <v>328</v>
      </c>
      <c r="R149" s="12" t="s">
        <v>190</v>
      </c>
      <c r="S149" s="12" t="s">
        <v>76</v>
      </c>
      <c r="T149" s="22">
        <v>2.1469999999999998</v>
      </c>
      <c r="U149" s="23">
        <v>46568</v>
      </c>
      <c r="V149" s="15">
        <v>4.2000000000000003E-2</v>
      </c>
      <c r="W149" s="24">
        <v>3.6200000000000003E-2</v>
      </c>
      <c r="X149" s="12" t="s">
        <v>191</v>
      </c>
      <c r="Y149" s="12"/>
      <c r="Z149" s="14">
        <v>487000</v>
      </c>
      <c r="AA149" s="14">
        <v>1</v>
      </c>
      <c r="AB149" s="14">
        <v>106.8</v>
      </c>
      <c r="AC149" s="14">
        <v>0</v>
      </c>
      <c r="AD149" s="14">
        <v>520.11599999999999</v>
      </c>
      <c r="AE149" s="11"/>
      <c r="AF149" s="11"/>
      <c r="AG149" s="12" t="s">
        <v>19</v>
      </c>
      <c r="AH149" s="15">
        <v>4.8700000000000002E-3</v>
      </c>
      <c r="AI149" s="15">
        <v>1.57655926E-3</v>
      </c>
      <c r="AJ149" s="15">
        <f t="shared" si="2"/>
        <v>1.8230301425623712E-4</v>
      </c>
    </row>
    <row r="150" spans="1:36" ht="13.5" thickBot="1">
      <c r="A150" s="21">
        <v>13908</v>
      </c>
      <c r="B150" s="21">
        <v>13908</v>
      </c>
      <c r="C150" s="12" t="s">
        <v>247</v>
      </c>
      <c r="D150" s="12" t="s">
        <v>248</v>
      </c>
      <c r="E150" s="12" t="s">
        <v>182</v>
      </c>
      <c r="F150" s="12" t="s">
        <v>700</v>
      </c>
      <c r="G150" s="12" t="s">
        <v>701</v>
      </c>
      <c r="H150" s="12" t="s">
        <v>185</v>
      </c>
      <c r="I150" s="12" t="s">
        <v>186</v>
      </c>
      <c r="J150" s="12" t="s">
        <v>72</v>
      </c>
      <c r="K150" s="12" t="s">
        <v>72</v>
      </c>
      <c r="L150" s="12" t="s">
        <v>187</v>
      </c>
      <c r="M150" s="12" t="s">
        <v>107</v>
      </c>
      <c r="N150" s="12" t="s">
        <v>196</v>
      </c>
      <c r="O150" s="12" t="s">
        <v>73</v>
      </c>
      <c r="P150" s="12" t="s">
        <v>197</v>
      </c>
      <c r="Q150" s="12" t="s">
        <v>75</v>
      </c>
      <c r="R150" s="12" t="s">
        <v>190</v>
      </c>
      <c r="S150" s="12" t="s">
        <v>76</v>
      </c>
      <c r="T150" s="22">
        <v>5.1050000000000004</v>
      </c>
      <c r="U150" s="23">
        <v>48579</v>
      </c>
      <c r="V150" s="15">
        <v>4.0800000000000003E-2</v>
      </c>
      <c r="W150" s="24">
        <v>3.4200000000000001E-2</v>
      </c>
      <c r="X150" s="12" t="s">
        <v>191</v>
      </c>
      <c r="Y150" s="12"/>
      <c r="Z150" s="14">
        <v>499000</v>
      </c>
      <c r="AA150" s="14">
        <v>1</v>
      </c>
      <c r="AB150" s="14">
        <v>109.05</v>
      </c>
      <c r="AC150" s="14">
        <v>0</v>
      </c>
      <c r="AD150" s="14">
        <v>544.15949999999998</v>
      </c>
      <c r="AE150" s="11"/>
      <c r="AF150" s="11"/>
      <c r="AG150" s="12" t="s">
        <v>19</v>
      </c>
      <c r="AH150" s="15">
        <v>1.425714285E-3</v>
      </c>
      <c r="AI150" s="15">
        <v>1.6494391609999999E-3</v>
      </c>
      <c r="AJ150" s="15">
        <f t="shared" si="2"/>
        <v>1.9073036992933663E-4</v>
      </c>
    </row>
    <row r="151" spans="1:36" ht="13.5" thickBot="1">
      <c r="A151" s="21">
        <v>13908</v>
      </c>
      <c r="B151" s="21">
        <v>13908</v>
      </c>
      <c r="C151" s="12" t="s">
        <v>266</v>
      </c>
      <c r="D151" s="12" t="s">
        <v>267</v>
      </c>
      <c r="E151" s="12" t="s">
        <v>182</v>
      </c>
      <c r="F151" s="12" t="s">
        <v>702</v>
      </c>
      <c r="G151" s="12" t="s">
        <v>703</v>
      </c>
      <c r="H151" s="12" t="s">
        <v>185</v>
      </c>
      <c r="I151" s="12" t="s">
        <v>186</v>
      </c>
      <c r="J151" s="12" t="s">
        <v>72</v>
      </c>
      <c r="K151" s="12" t="s">
        <v>72</v>
      </c>
      <c r="L151" s="12" t="s">
        <v>187</v>
      </c>
      <c r="M151" s="12" t="s">
        <v>107</v>
      </c>
      <c r="N151" s="12" t="s">
        <v>270</v>
      </c>
      <c r="O151" s="12" t="s">
        <v>73</v>
      </c>
      <c r="P151" s="12" t="s">
        <v>271</v>
      </c>
      <c r="Q151" s="12" t="s">
        <v>75</v>
      </c>
      <c r="R151" s="12" t="s">
        <v>190</v>
      </c>
      <c r="S151" s="12" t="s">
        <v>76</v>
      </c>
      <c r="T151" s="22">
        <v>2.927</v>
      </c>
      <c r="U151" s="23">
        <v>47406</v>
      </c>
      <c r="V151" s="15">
        <v>0.04</v>
      </c>
      <c r="W151" s="24">
        <v>3.1099999999999999E-2</v>
      </c>
      <c r="X151" s="12" t="s">
        <v>191</v>
      </c>
      <c r="Y151" s="12"/>
      <c r="Z151" s="14">
        <v>661000</v>
      </c>
      <c r="AA151" s="14">
        <v>1</v>
      </c>
      <c r="AB151" s="14">
        <v>109.07</v>
      </c>
      <c r="AC151" s="14">
        <v>0</v>
      </c>
      <c r="AD151" s="14">
        <v>720.95270000000005</v>
      </c>
      <c r="AE151" s="11"/>
      <c r="AF151" s="11"/>
      <c r="AG151" s="12" t="s">
        <v>19</v>
      </c>
      <c r="AH151" s="15">
        <v>2.0884082279999999E-3</v>
      </c>
      <c r="AI151" s="15">
        <v>2.185329148E-3</v>
      </c>
      <c r="AJ151" s="15">
        <f t="shared" si="2"/>
        <v>2.5269718744697848E-4</v>
      </c>
    </row>
    <row r="152" spans="1:36" ht="13.5" thickBot="1">
      <c r="A152" s="21">
        <v>13908</v>
      </c>
      <c r="B152" s="21">
        <v>13908</v>
      </c>
      <c r="C152" s="12" t="s">
        <v>704</v>
      </c>
      <c r="D152" s="12" t="s">
        <v>705</v>
      </c>
      <c r="E152" s="12" t="s">
        <v>182</v>
      </c>
      <c r="F152" s="12" t="s">
        <v>706</v>
      </c>
      <c r="G152" s="12" t="s">
        <v>707</v>
      </c>
      <c r="H152" s="12" t="s">
        <v>185</v>
      </c>
      <c r="I152" s="12" t="s">
        <v>384</v>
      </c>
      <c r="J152" s="12" t="s">
        <v>72</v>
      </c>
      <c r="K152" s="12" t="s">
        <v>72</v>
      </c>
      <c r="L152" s="12" t="s">
        <v>187</v>
      </c>
      <c r="M152" s="12" t="s">
        <v>107</v>
      </c>
      <c r="N152" s="12" t="s">
        <v>196</v>
      </c>
      <c r="O152" s="12" t="s">
        <v>73</v>
      </c>
      <c r="P152" s="12" t="s">
        <v>328</v>
      </c>
      <c r="Q152" s="12" t="s">
        <v>328</v>
      </c>
      <c r="R152" s="12" t="s">
        <v>190</v>
      </c>
      <c r="S152" s="12" t="s">
        <v>76</v>
      </c>
      <c r="T152" s="22">
        <v>3.2170000000000001</v>
      </c>
      <c r="U152" s="23">
        <v>47027</v>
      </c>
      <c r="V152" s="15">
        <v>7.0000000000000007E-2</v>
      </c>
      <c r="W152" s="24">
        <v>-2.06E-2</v>
      </c>
      <c r="X152" s="12" t="s">
        <v>191</v>
      </c>
      <c r="Y152" s="12"/>
      <c r="Z152" s="14">
        <v>607000</v>
      </c>
      <c r="AA152" s="14">
        <v>1</v>
      </c>
      <c r="AB152" s="14">
        <v>133.1</v>
      </c>
      <c r="AC152" s="14">
        <v>0</v>
      </c>
      <c r="AD152" s="14">
        <v>807.91700000000003</v>
      </c>
      <c r="AE152" s="11"/>
      <c r="AF152" s="11"/>
      <c r="AG152" s="12" t="s">
        <v>19</v>
      </c>
      <c r="AH152" s="15">
        <v>1.2147843133E-2</v>
      </c>
      <c r="AI152" s="15">
        <v>2.4489325989999998E-3</v>
      </c>
      <c r="AJ152" s="15">
        <f t="shared" si="2"/>
        <v>2.8317856856712028E-4</v>
      </c>
    </row>
    <row r="153" spans="1:36" ht="13.5" thickBot="1">
      <c r="A153" s="21">
        <v>13908</v>
      </c>
      <c r="B153" s="21">
        <v>13908</v>
      </c>
      <c r="C153" s="12" t="s">
        <v>543</v>
      </c>
      <c r="D153" s="12" t="s">
        <v>544</v>
      </c>
      <c r="E153" s="12" t="s">
        <v>182</v>
      </c>
      <c r="F153" s="12" t="s">
        <v>708</v>
      </c>
      <c r="G153" s="12" t="s">
        <v>709</v>
      </c>
      <c r="H153" s="12" t="s">
        <v>185</v>
      </c>
      <c r="I153" s="12" t="s">
        <v>186</v>
      </c>
      <c r="J153" s="12" t="s">
        <v>72</v>
      </c>
      <c r="K153" s="12" t="s">
        <v>72</v>
      </c>
      <c r="L153" s="12" t="s">
        <v>187</v>
      </c>
      <c r="M153" s="12" t="s">
        <v>107</v>
      </c>
      <c r="N153" s="12" t="s">
        <v>372</v>
      </c>
      <c r="O153" s="12" t="s">
        <v>73</v>
      </c>
      <c r="P153" s="12" t="s">
        <v>74</v>
      </c>
      <c r="Q153" s="12" t="s">
        <v>75</v>
      </c>
      <c r="R153" s="12" t="s">
        <v>190</v>
      </c>
      <c r="S153" s="12" t="s">
        <v>76</v>
      </c>
      <c r="T153" s="22">
        <v>1.54</v>
      </c>
      <c r="U153" s="23">
        <v>46873</v>
      </c>
      <c r="V153" s="15">
        <v>6.0000000000000001E-3</v>
      </c>
      <c r="W153" s="24">
        <v>2.4500000000000001E-2</v>
      </c>
      <c r="X153" s="12" t="s">
        <v>191</v>
      </c>
      <c r="Y153" s="12"/>
      <c r="Z153" s="14">
        <v>0.54</v>
      </c>
      <c r="AA153" s="14">
        <v>1</v>
      </c>
      <c r="AB153" s="14">
        <v>113.98</v>
      </c>
      <c r="AC153" s="14">
        <v>0</v>
      </c>
      <c r="AD153" s="14">
        <v>6.2E-4</v>
      </c>
      <c r="AE153" s="11"/>
      <c r="AF153" s="11"/>
      <c r="AG153" s="12" t="s">
        <v>19</v>
      </c>
      <c r="AH153" s="15">
        <v>6.06974815041286E-10</v>
      </c>
      <c r="AI153" s="15">
        <v>1.8793244992260599E-9</v>
      </c>
      <c r="AJ153" s="15">
        <f t="shared" si="2"/>
        <v>2.1731280875586794E-10</v>
      </c>
    </row>
    <row r="154" spans="1:36" ht="13.5" thickBot="1">
      <c r="A154" s="21">
        <v>13908</v>
      </c>
      <c r="B154" s="21">
        <v>13908</v>
      </c>
      <c r="C154" s="12" t="s">
        <v>543</v>
      </c>
      <c r="D154" s="12" t="s">
        <v>544</v>
      </c>
      <c r="E154" s="12" t="s">
        <v>182</v>
      </c>
      <c r="F154" s="12" t="s">
        <v>710</v>
      </c>
      <c r="G154" s="12" t="s">
        <v>711</v>
      </c>
      <c r="H154" s="12" t="s">
        <v>185</v>
      </c>
      <c r="I154" s="12" t="s">
        <v>186</v>
      </c>
      <c r="J154" s="12" t="s">
        <v>72</v>
      </c>
      <c r="K154" s="12" t="s">
        <v>72</v>
      </c>
      <c r="L154" s="12" t="s">
        <v>187</v>
      </c>
      <c r="M154" s="12" t="s">
        <v>107</v>
      </c>
      <c r="N154" s="12" t="s">
        <v>372</v>
      </c>
      <c r="O154" s="12" t="s">
        <v>73</v>
      </c>
      <c r="P154" s="12" t="s">
        <v>74</v>
      </c>
      <c r="Q154" s="12" t="s">
        <v>75</v>
      </c>
      <c r="R154" s="12" t="s">
        <v>190</v>
      </c>
      <c r="S154" s="12" t="s">
        <v>76</v>
      </c>
      <c r="T154" s="22">
        <v>3.0529999999999999</v>
      </c>
      <c r="U154" s="23">
        <v>47819</v>
      </c>
      <c r="V154" s="15">
        <v>1.7500000000000002E-2</v>
      </c>
      <c r="W154" s="24">
        <v>2.5499999999999998E-2</v>
      </c>
      <c r="X154" s="12" t="s">
        <v>191</v>
      </c>
      <c r="Y154" s="12"/>
      <c r="Z154" s="14">
        <v>368230.22</v>
      </c>
      <c r="AA154" s="14">
        <v>1</v>
      </c>
      <c r="AB154" s="14">
        <v>112.78</v>
      </c>
      <c r="AC154" s="14">
        <v>0</v>
      </c>
      <c r="AD154" s="14">
        <v>415.29003999999998</v>
      </c>
      <c r="AE154" s="11"/>
      <c r="AF154" s="11"/>
      <c r="AG154" s="12" t="s">
        <v>19</v>
      </c>
      <c r="AH154" s="15">
        <v>1.6518786300000001E-4</v>
      </c>
      <c r="AI154" s="15">
        <v>1.258814107E-3</v>
      </c>
      <c r="AJ154" s="15">
        <f t="shared" si="2"/>
        <v>1.4556104038828508E-4</v>
      </c>
    </row>
    <row r="155" spans="1:36" ht="13.5" thickBot="1">
      <c r="A155" s="21">
        <v>13908</v>
      </c>
      <c r="B155" s="21">
        <v>13908</v>
      </c>
      <c r="C155" s="12" t="s">
        <v>543</v>
      </c>
      <c r="D155" s="12" t="s">
        <v>544</v>
      </c>
      <c r="E155" s="12" t="s">
        <v>182</v>
      </c>
      <c r="F155" s="12" t="s">
        <v>712</v>
      </c>
      <c r="G155" s="12" t="s">
        <v>713</v>
      </c>
      <c r="H155" s="12" t="s">
        <v>185</v>
      </c>
      <c r="I155" s="12" t="s">
        <v>186</v>
      </c>
      <c r="J155" s="12" t="s">
        <v>72</v>
      </c>
      <c r="K155" s="12" t="s">
        <v>72</v>
      </c>
      <c r="L155" s="12" t="s">
        <v>187</v>
      </c>
      <c r="M155" s="12" t="s">
        <v>107</v>
      </c>
      <c r="N155" s="12" t="s">
        <v>372</v>
      </c>
      <c r="O155" s="12" t="s">
        <v>73</v>
      </c>
      <c r="P155" s="12" t="s">
        <v>189</v>
      </c>
      <c r="Q155" s="12" t="s">
        <v>75</v>
      </c>
      <c r="R155" s="12" t="s">
        <v>190</v>
      </c>
      <c r="S155" s="12" t="s">
        <v>76</v>
      </c>
      <c r="T155" s="22">
        <v>5.0000000000000001E-3</v>
      </c>
      <c r="U155" s="23">
        <v>47576</v>
      </c>
      <c r="V155" s="15">
        <v>2.0199999999999999E-2</v>
      </c>
      <c r="W155" s="24">
        <v>0.1356</v>
      </c>
      <c r="X155" s="12" t="s">
        <v>191</v>
      </c>
      <c r="Y155" s="12"/>
      <c r="Z155" s="14">
        <v>350000</v>
      </c>
      <c r="AA155" s="14">
        <v>1</v>
      </c>
      <c r="AB155" s="14">
        <v>117.81</v>
      </c>
      <c r="AC155" s="14">
        <v>0</v>
      </c>
      <c r="AD155" s="14">
        <v>412.33499999999998</v>
      </c>
      <c r="AE155" s="11"/>
      <c r="AF155" s="11"/>
      <c r="AG155" s="12" t="s">
        <v>19</v>
      </c>
      <c r="AH155" s="15">
        <v>3.3262057399999998E-4</v>
      </c>
      <c r="AI155" s="15">
        <v>1.2498568820000001E-3</v>
      </c>
      <c r="AJ155" s="15">
        <f t="shared" si="2"/>
        <v>1.4452528548121097E-4</v>
      </c>
    </row>
    <row r="156" spans="1:36" ht="13.5" thickBot="1">
      <c r="A156" s="21">
        <v>13908</v>
      </c>
      <c r="B156" s="21">
        <v>13908</v>
      </c>
      <c r="C156" s="12" t="s">
        <v>543</v>
      </c>
      <c r="D156" s="12" t="s">
        <v>544</v>
      </c>
      <c r="E156" s="12" t="s">
        <v>182</v>
      </c>
      <c r="F156" s="12" t="s">
        <v>714</v>
      </c>
      <c r="G156" s="12" t="s">
        <v>715</v>
      </c>
      <c r="H156" s="12" t="s">
        <v>185</v>
      </c>
      <c r="I156" s="12" t="s">
        <v>186</v>
      </c>
      <c r="J156" s="12" t="s">
        <v>72</v>
      </c>
      <c r="K156" s="12" t="s">
        <v>72</v>
      </c>
      <c r="L156" s="12" t="s">
        <v>187</v>
      </c>
      <c r="M156" s="12" t="s">
        <v>107</v>
      </c>
      <c r="N156" s="12" t="s">
        <v>372</v>
      </c>
      <c r="O156" s="12" t="s">
        <v>73</v>
      </c>
      <c r="P156" s="12" t="s">
        <v>189</v>
      </c>
      <c r="Q156" s="12" t="s">
        <v>75</v>
      </c>
      <c r="R156" s="12" t="s">
        <v>190</v>
      </c>
      <c r="S156" s="12" t="s">
        <v>76</v>
      </c>
      <c r="T156" s="22">
        <v>1.101</v>
      </c>
      <c r="U156" s="23">
        <v>47986</v>
      </c>
      <c r="V156" s="15">
        <v>2.5899999999999999E-2</v>
      </c>
      <c r="W156" s="24">
        <v>2.8500000000000001E-2</v>
      </c>
      <c r="X156" s="12" t="s">
        <v>191</v>
      </c>
      <c r="Y156" s="12"/>
      <c r="Z156" s="14">
        <v>4700000</v>
      </c>
      <c r="AA156" s="14">
        <v>1</v>
      </c>
      <c r="AB156" s="14">
        <v>117.6</v>
      </c>
      <c r="AC156" s="14">
        <v>0</v>
      </c>
      <c r="AD156" s="14">
        <v>5527.2</v>
      </c>
      <c r="AE156" s="11"/>
      <c r="AF156" s="11"/>
      <c r="AG156" s="12" t="s">
        <v>19</v>
      </c>
      <c r="AH156" s="15">
        <v>4.4501254549999996E-3</v>
      </c>
      <c r="AI156" s="15">
        <v>1.6753874793000001E-2</v>
      </c>
      <c r="AJ156" s="15">
        <f t="shared" si="2"/>
        <v>1.9373086396055376E-3</v>
      </c>
    </row>
    <row r="157" spans="1:36" ht="13.5" thickBot="1">
      <c r="A157" s="21">
        <v>13908</v>
      </c>
      <c r="B157" s="21">
        <v>13908</v>
      </c>
      <c r="C157" s="12" t="s">
        <v>605</v>
      </c>
      <c r="D157" s="12" t="s">
        <v>606</v>
      </c>
      <c r="E157" s="12" t="s">
        <v>182</v>
      </c>
      <c r="F157" s="12" t="s">
        <v>716</v>
      </c>
      <c r="G157" s="12" t="s">
        <v>717</v>
      </c>
      <c r="H157" s="12" t="s">
        <v>185</v>
      </c>
      <c r="I157" s="12" t="s">
        <v>200</v>
      </c>
      <c r="J157" s="12" t="s">
        <v>72</v>
      </c>
      <c r="K157" s="12" t="s">
        <v>72</v>
      </c>
      <c r="L157" s="12" t="s">
        <v>187</v>
      </c>
      <c r="M157" s="12" t="s">
        <v>107</v>
      </c>
      <c r="N157" s="12" t="s">
        <v>246</v>
      </c>
      <c r="O157" s="12" t="s">
        <v>73</v>
      </c>
      <c r="P157" s="12" t="s">
        <v>189</v>
      </c>
      <c r="Q157" s="12" t="s">
        <v>75</v>
      </c>
      <c r="R157" s="12" t="s">
        <v>190</v>
      </c>
      <c r="S157" s="12" t="s">
        <v>76</v>
      </c>
      <c r="T157" s="22">
        <v>4.8129999999999997</v>
      </c>
      <c r="U157" s="23">
        <v>48154</v>
      </c>
      <c r="V157" s="15">
        <v>5.2499999999999998E-2</v>
      </c>
      <c r="W157" s="24">
        <v>5.0999999999999997E-2</v>
      </c>
      <c r="X157" s="12" t="s">
        <v>191</v>
      </c>
      <c r="Y157" s="12"/>
      <c r="Z157" s="14">
        <v>187000</v>
      </c>
      <c r="AA157" s="14">
        <v>1</v>
      </c>
      <c r="AB157" s="14">
        <v>103.2</v>
      </c>
      <c r="AC157" s="14">
        <v>0</v>
      </c>
      <c r="AD157" s="14">
        <v>192.98400000000001</v>
      </c>
      <c r="AE157" s="11"/>
      <c r="AF157" s="11"/>
      <c r="AG157" s="12" t="s">
        <v>19</v>
      </c>
      <c r="AH157" s="15">
        <v>3.7399999999999998E-4</v>
      </c>
      <c r="AI157" s="15">
        <v>5.8496703000000003E-4</v>
      </c>
      <c r="AJ157" s="15">
        <f t="shared" si="2"/>
        <v>6.7641766266036163E-5</v>
      </c>
    </row>
    <row r="158" spans="1:36" ht="13.5" thickBot="1">
      <c r="A158" s="21">
        <v>13908</v>
      </c>
      <c r="B158" s="21">
        <v>13908</v>
      </c>
      <c r="C158" s="12" t="s">
        <v>398</v>
      </c>
      <c r="D158" s="12" t="s">
        <v>399</v>
      </c>
      <c r="E158" s="12" t="s">
        <v>182</v>
      </c>
      <c r="F158" s="12" t="s">
        <v>718</v>
      </c>
      <c r="G158" s="12" t="s">
        <v>719</v>
      </c>
      <c r="H158" s="12" t="s">
        <v>185</v>
      </c>
      <c r="I158" s="12" t="s">
        <v>186</v>
      </c>
      <c r="J158" s="12" t="s">
        <v>72</v>
      </c>
      <c r="K158" s="12" t="s">
        <v>72</v>
      </c>
      <c r="L158" s="12" t="s">
        <v>187</v>
      </c>
      <c r="M158" s="12" t="s">
        <v>107</v>
      </c>
      <c r="N158" s="12" t="s">
        <v>372</v>
      </c>
      <c r="O158" s="12" t="s">
        <v>73</v>
      </c>
      <c r="P158" s="12" t="s">
        <v>189</v>
      </c>
      <c r="Q158" s="12" t="s">
        <v>75</v>
      </c>
      <c r="R158" s="12" t="s">
        <v>190</v>
      </c>
      <c r="S158" s="12" t="s">
        <v>76</v>
      </c>
      <c r="T158" s="22">
        <v>4.1260000000000003</v>
      </c>
      <c r="U158" s="23">
        <v>47879</v>
      </c>
      <c r="V158" s="15">
        <v>2.5899999999999999E-2</v>
      </c>
      <c r="W158" s="24">
        <v>2.7699999999999999E-2</v>
      </c>
      <c r="X158" s="12" t="s">
        <v>191</v>
      </c>
      <c r="Y158" s="12"/>
      <c r="Z158" s="14">
        <v>148000</v>
      </c>
      <c r="AA158" s="14">
        <v>1</v>
      </c>
      <c r="AB158" s="14">
        <v>103.09</v>
      </c>
      <c r="AC158" s="14">
        <v>0</v>
      </c>
      <c r="AD158" s="14">
        <v>152.57320000000001</v>
      </c>
      <c r="AE158" s="11"/>
      <c r="AF158" s="11"/>
      <c r="AG158" s="12" t="s">
        <v>19</v>
      </c>
      <c r="AH158" s="15">
        <v>2.16751365E-4</v>
      </c>
      <c r="AI158" s="15">
        <v>4.62475084E-4</v>
      </c>
      <c r="AJ158" s="15">
        <f t="shared" si="2"/>
        <v>5.3477597794952892E-5</v>
      </c>
    </row>
    <row r="159" spans="1:36" ht="13.5" thickBot="1">
      <c r="A159" s="21">
        <v>13908</v>
      </c>
      <c r="B159" s="21">
        <v>13908</v>
      </c>
      <c r="C159" s="12" t="s">
        <v>515</v>
      </c>
      <c r="D159" s="12" t="s">
        <v>516</v>
      </c>
      <c r="E159" s="12" t="s">
        <v>182</v>
      </c>
      <c r="F159" s="12" t="s">
        <v>720</v>
      </c>
      <c r="G159" s="12" t="s">
        <v>721</v>
      </c>
      <c r="H159" s="12" t="s">
        <v>185</v>
      </c>
      <c r="I159" s="12" t="s">
        <v>200</v>
      </c>
      <c r="J159" s="12" t="s">
        <v>72</v>
      </c>
      <c r="K159" s="12" t="s">
        <v>72</v>
      </c>
      <c r="L159" s="12" t="s">
        <v>187</v>
      </c>
      <c r="M159" s="12" t="s">
        <v>107</v>
      </c>
      <c r="N159" s="12" t="s">
        <v>196</v>
      </c>
      <c r="O159" s="12" t="s">
        <v>73</v>
      </c>
      <c r="P159" s="12" t="s">
        <v>328</v>
      </c>
      <c r="Q159" s="12" t="s">
        <v>328</v>
      </c>
      <c r="R159" s="12" t="s">
        <v>190</v>
      </c>
      <c r="S159" s="12" t="s">
        <v>76</v>
      </c>
      <c r="T159" s="22">
        <v>0.84099999999999997</v>
      </c>
      <c r="U159" s="23">
        <v>46203</v>
      </c>
      <c r="V159" s="15">
        <v>8.2000000000000003E-2</v>
      </c>
      <c r="W159" s="24">
        <v>6.6199999999999995E-2</v>
      </c>
      <c r="X159" s="12" t="s">
        <v>191</v>
      </c>
      <c r="Y159" s="12"/>
      <c r="Z159" s="14">
        <v>43000</v>
      </c>
      <c r="AA159" s="14">
        <v>1</v>
      </c>
      <c r="AB159" s="14">
        <v>103.45</v>
      </c>
      <c r="AC159" s="14">
        <v>0</v>
      </c>
      <c r="AD159" s="14">
        <v>44.483499999999999</v>
      </c>
      <c r="AE159" s="11"/>
      <c r="AF159" s="11"/>
      <c r="AG159" s="12" t="s">
        <v>19</v>
      </c>
      <c r="AH159" s="15">
        <v>4.1747572800000002E-4</v>
      </c>
      <c r="AI159" s="15">
        <v>1.3483698600000001E-4</v>
      </c>
      <c r="AJ159" s="15">
        <f t="shared" si="2"/>
        <v>1.5591668271438146E-5</v>
      </c>
    </row>
    <row r="160" spans="1:36" ht="13.5" thickBot="1">
      <c r="A160" s="21">
        <v>13908</v>
      </c>
      <c r="B160" s="21">
        <v>13908</v>
      </c>
      <c r="C160" s="12" t="s">
        <v>722</v>
      </c>
      <c r="D160" s="12" t="s">
        <v>723</v>
      </c>
      <c r="E160" s="12" t="s">
        <v>182</v>
      </c>
      <c r="F160" s="12" t="s">
        <v>724</v>
      </c>
      <c r="G160" s="12" t="s">
        <v>725</v>
      </c>
      <c r="H160" s="12" t="s">
        <v>185</v>
      </c>
      <c r="I160" s="12" t="s">
        <v>186</v>
      </c>
      <c r="J160" s="12" t="s">
        <v>72</v>
      </c>
      <c r="K160" s="12" t="s">
        <v>72</v>
      </c>
      <c r="L160" s="12" t="s">
        <v>187</v>
      </c>
      <c r="M160" s="12" t="s">
        <v>107</v>
      </c>
      <c r="N160" s="12" t="s">
        <v>372</v>
      </c>
      <c r="O160" s="12" t="s">
        <v>73</v>
      </c>
      <c r="P160" s="12" t="s">
        <v>74</v>
      </c>
      <c r="Q160" s="12" t="s">
        <v>75</v>
      </c>
      <c r="R160" s="12" t="s">
        <v>190</v>
      </c>
      <c r="S160" s="12" t="s">
        <v>76</v>
      </c>
      <c r="T160" s="22">
        <v>2.3460000000000001</v>
      </c>
      <c r="U160" s="23">
        <v>47361</v>
      </c>
      <c r="V160" s="15">
        <v>1.8599999999999998E-2</v>
      </c>
      <c r="W160" s="24">
        <v>2.41E-2</v>
      </c>
      <c r="X160" s="12" t="s">
        <v>191</v>
      </c>
      <c r="Y160" s="12"/>
      <c r="Z160" s="14">
        <v>3150000</v>
      </c>
      <c r="AA160" s="14">
        <v>1</v>
      </c>
      <c r="AB160" s="14">
        <v>102.59</v>
      </c>
      <c r="AC160" s="14">
        <v>0</v>
      </c>
      <c r="AD160" s="14">
        <v>3231.585</v>
      </c>
      <c r="AE160" s="11"/>
      <c r="AF160" s="11"/>
      <c r="AG160" s="12" t="s">
        <v>19</v>
      </c>
      <c r="AH160" s="15">
        <v>1.0961419870000001E-3</v>
      </c>
      <c r="AI160" s="15">
        <v>9.7954788090000005E-3</v>
      </c>
      <c r="AJ160" s="15">
        <f t="shared" si="2"/>
        <v>1.1326851823924701E-3</v>
      </c>
    </row>
    <row r="161" spans="1:36" ht="13.5" thickBot="1">
      <c r="A161" s="21">
        <v>13908</v>
      </c>
      <c r="B161" s="21">
        <v>13908</v>
      </c>
      <c r="C161" s="12" t="s">
        <v>722</v>
      </c>
      <c r="D161" s="12" t="s">
        <v>723</v>
      </c>
      <c r="E161" s="12" t="s">
        <v>182</v>
      </c>
      <c r="F161" s="12" t="s">
        <v>726</v>
      </c>
      <c r="G161" s="12" t="s">
        <v>727</v>
      </c>
      <c r="H161" s="12" t="s">
        <v>185</v>
      </c>
      <c r="I161" s="12" t="s">
        <v>186</v>
      </c>
      <c r="J161" s="12" t="s">
        <v>72</v>
      </c>
      <c r="K161" s="12" t="s">
        <v>72</v>
      </c>
      <c r="L161" s="12" t="s">
        <v>187</v>
      </c>
      <c r="M161" s="12" t="s">
        <v>107</v>
      </c>
      <c r="N161" s="12" t="s">
        <v>372</v>
      </c>
      <c r="O161" s="12" t="s">
        <v>73</v>
      </c>
      <c r="P161" s="12" t="s">
        <v>74</v>
      </c>
      <c r="Q161" s="12" t="s">
        <v>75</v>
      </c>
      <c r="R161" s="12" t="s">
        <v>190</v>
      </c>
      <c r="S161" s="12" t="s">
        <v>76</v>
      </c>
      <c r="T161" s="22">
        <v>4.5970000000000004</v>
      </c>
      <c r="U161" s="23">
        <v>48913</v>
      </c>
      <c r="V161" s="15">
        <v>2.0199999999999999E-2</v>
      </c>
      <c r="W161" s="24">
        <v>2.58E-2</v>
      </c>
      <c r="X161" s="12" t="s">
        <v>191</v>
      </c>
      <c r="Y161" s="12"/>
      <c r="Z161" s="14">
        <v>2394213</v>
      </c>
      <c r="AA161" s="14">
        <v>1</v>
      </c>
      <c r="AB161" s="14">
        <v>101.85</v>
      </c>
      <c r="AC161" s="14">
        <v>0</v>
      </c>
      <c r="AD161" s="14">
        <v>2438.50594</v>
      </c>
      <c r="AE161" s="11"/>
      <c r="AF161" s="11"/>
      <c r="AG161" s="12" t="s">
        <v>19</v>
      </c>
      <c r="AH161" s="15">
        <v>6.7102081300000004E-4</v>
      </c>
      <c r="AI161" s="15">
        <v>7.3915225070000003E-3</v>
      </c>
      <c r="AJ161" s="15">
        <f t="shared" si="2"/>
        <v>8.5470737901494835E-4</v>
      </c>
    </row>
    <row r="162" spans="1:36" ht="13.5" thickBot="1">
      <c r="A162" s="21">
        <v>13908</v>
      </c>
      <c r="B162" s="21">
        <v>13908</v>
      </c>
      <c r="C162" s="12" t="s">
        <v>557</v>
      </c>
      <c r="D162" s="12" t="s">
        <v>558</v>
      </c>
      <c r="E162" s="12" t="s">
        <v>182</v>
      </c>
      <c r="F162" s="12" t="s">
        <v>728</v>
      </c>
      <c r="G162" s="12" t="s">
        <v>729</v>
      </c>
      <c r="H162" s="12" t="s">
        <v>185</v>
      </c>
      <c r="I162" s="12" t="s">
        <v>186</v>
      </c>
      <c r="J162" s="12" t="s">
        <v>72</v>
      </c>
      <c r="K162" s="12" t="s">
        <v>72</v>
      </c>
      <c r="L162" s="12" t="s">
        <v>187</v>
      </c>
      <c r="M162" s="12" t="s">
        <v>107</v>
      </c>
      <c r="N162" s="12" t="s">
        <v>372</v>
      </c>
      <c r="O162" s="12" t="s">
        <v>73</v>
      </c>
      <c r="P162" s="12" t="s">
        <v>74</v>
      </c>
      <c r="Q162" s="12" t="s">
        <v>75</v>
      </c>
      <c r="R162" s="12" t="s">
        <v>190</v>
      </c>
      <c r="S162" s="12" t="s">
        <v>76</v>
      </c>
      <c r="T162" s="22">
        <v>4.45</v>
      </c>
      <c r="U162" s="23">
        <v>48938</v>
      </c>
      <c r="V162" s="15">
        <v>1.9900000000000001E-2</v>
      </c>
      <c r="W162" s="24">
        <v>2.5399999999999999E-2</v>
      </c>
      <c r="X162" s="12" t="s">
        <v>191</v>
      </c>
      <c r="Y162" s="12"/>
      <c r="Z162" s="14">
        <v>1249000</v>
      </c>
      <c r="AA162" s="14">
        <v>1</v>
      </c>
      <c r="AB162" s="14">
        <v>101.81</v>
      </c>
      <c r="AC162" s="14">
        <v>0</v>
      </c>
      <c r="AD162" s="14">
        <v>1271.6069</v>
      </c>
      <c r="AE162" s="11"/>
      <c r="AF162" s="11"/>
      <c r="AG162" s="12" t="s">
        <v>19</v>
      </c>
      <c r="AH162" s="15">
        <v>5.1399176899999996E-4</v>
      </c>
      <c r="AI162" s="15">
        <v>3.8544548389999999E-3</v>
      </c>
      <c r="AJ162" s="15">
        <f t="shared" si="2"/>
        <v>4.4570397914893883E-4</v>
      </c>
    </row>
    <row r="163" spans="1:36" ht="13.5" thickBot="1">
      <c r="A163" s="21">
        <v>13908</v>
      </c>
      <c r="B163" s="21">
        <v>13908</v>
      </c>
      <c r="C163" s="12" t="s">
        <v>730</v>
      </c>
      <c r="D163" s="12" t="s">
        <v>731</v>
      </c>
      <c r="E163" s="12" t="s">
        <v>182</v>
      </c>
      <c r="F163" s="12" t="s">
        <v>732</v>
      </c>
      <c r="G163" s="12" t="s">
        <v>733</v>
      </c>
      <c r="H163" s="12" t="s">
        <v>185</v>
      </c>
      <c r="I163" s="12" t="s">
        <v>186</v>
      </c>
      <c r="J163" s="12" t="s">
        <v>72</v>
      </c>
      <c r="K163" s="12" t="s">
        <v>72</v>
      </c>
      <c r="L163" s="12" t="s">
        <v>187</v>
      </c>
      <c r="M163" s="12" t="s">
        <v>107</v>
      </c>
      <c r="N163" s="12" t="s">
        <v>205</v>
      </c>
      <c r="O163" s="12" t="s">
        <v>73</v>
      </c>
      <c r="P163" s="12" t="s">
        <v>328</v>
      </c>
      <c r="Q163" s="12" t="s">
        <v>328</v>
      </c>
      <c r="R163" s="12" t="s">
        <v>190</v>
      </c>
      <c r="S163" s="12" t="s">
        <v>76</v>
      </c>
      <c r="T163" s="22">
        <v>2.5720000000000001</v>
      </c>
      <c r="U163" s="23">
        <v>46752</v>
      </c>
      <c r="V163" s="15">
        <v>4.6098E-2</v>
      </c>
      <c r="W163" s="24">
        <v>3.3500000000000002E-2</v>
      </c>
      <c r="X163" s="12" t="s">
        <v>191</v>
      </c>
      <c r="Y163" s="12"/>
      <c r="Z163" s="14">
        <v>12236000</v>
      </c>
      <c r="AA163" s="14">
        <v>1</v>
      </c>
      <c r="AB163" s="14">
        <v>108.36</v>
      </c>
      <c r="AC163" s="14">
        <v>0</v>
      </c>
      <c r="AD163" s="14">
        <v>13258.929599999999</v>
      </c>
      <c r="AE163" s="11"/>
      <c r="AF163" s="11"/>
      <c r="AG163" s="12" t="s">
        <v>19</v>
      </c>
      <c r="AH163" s="15">
        <v>1.2490060315999999E-2</v>
      </c>
      <c r="AI163" s="15">
        <v>4.0190050371999998E-2</v>
      </c>
      <c r="AJ163" s="15">
        <f t="shared" si="2"/>
        <v>4.6473148910843812E-3</v>
      </c>
    </row>
    <row r="164" spans="1:36" ht="13.5" thickBot="1">
      <c r="A164" s="21">
        <v>13908</v>
      </c>
      <c r="B164" s="21">
        <v>13908</v>
      </c>
      <c r="C164" s="12" t="s">
        <v>734</v>
      </c>
      <c r="D164" s="12" t="s">
        <v>735</v>
      </c>
      <c r="E164" s="12" t="s">
        <v>297</v>
      </c>
      <c r="F164" s="12" t="s">
        <v>736</v>
      </c>
      <c r="G164" s="12" t="s">
        <v>737</v>
      </c>
      <c r="H164" s="12" t="s">
        <v>185</v>
      </c>
      <c r="I164" s="12" t="s">
        <v>200</v>
      </c>
      <c r="J164" s="12" t="s">
        <v>72</v>
      </c>
      <c r="K164" s="12" t="s">
        <v>333</v>
      </c>
      <c r="L164" s="12" t="s">
        <v>187</v>
      </c>
      <c r="M164" s="12" t="s">
        <v>107</v>
      </c>
      <c r="N164" s="12" t="s">
        <v>196</v>
      </c>
      <c r="O164" s="12" t="s">
        <v>73</v>
      </c>
      <c r="P164" s="12" t="s">
        <v>328</v>
      </c>
      <c r="Q164" s="12" t="s">
        <v>328</v>
      </c>
      <c r="R164" s="12" t="s">
        <v>190</v>
      </c>
      <c r="S164" s="12" t="s">
        <v>76</v>
      </c>
      <c r="T164" s="22">
        <v>3.0830000000000002</v>
      </c>
      <c r="U164" s="23">
        <v>47751</v>
      </c>
      <c r="V164" s="15">
        <v>8.1500000000000003E-2</v>
      </c>
      <c r="W164" s="24">
        <v>6.1699999999999998E-2</v>
      </c>
      <c r="X164" s="12" t="s">
        <v>191</v>
      </c>
      <c r="Y164" s="12"/>
      <c r="Z164" s="14">
        <v>1367000</v>
      </c>
      <c r="AA164" s="14">
        <v>1</v>
      </c>
      <c r="AB164" s="14">
        <v>106.44</v>
      </c>
      <c r="AC164" s="14">
        <v>0</v>
      </c>
      <c r="AD164" s="14">
        <v>1455.0347999999999</v>
      </c>
      <c r="AE164" s="11"/>
      <c r="AF164" s="11"/>
      <c r="AG164" s="12" t="s">
        <v>19</v>
      </c>
      <c r="AH164" s="15">
        <v>6.6266257529999997E-3</v>
      </c>
      <c r="AI164" s="15">
        <v>4.4104557200000004E-3</v>
      </c>
      <c r="AJ164" s="15">
        <f t="shared" si="2"/>
        <v>5.0999628907343953E-4</v>
      </c>
    </row>
    <row r="165" spans="1:36" ht="13.5" thickBot="1">
      <c r="A165" s="21">
        <v>13908</v>
      </c>
      <c r="B165" s="21">
        <v>13908</v>
      </c>
      <c r="C165" s="12" t="s">
        <v>218</v>
      </c>
      <c r="D165" s="12" t="s">
        <v>219</v>
      </c>
      <c r="E165" s="12" t="s">
        <v>182</v>
      </c>
      <c r="F165" s="12" t="s">
        <v>738</v>
      </c>
      <c r="G165" s="12" t="s">
        <v>739</v>
      </c>
      <c r="H165" s="12" t="s">
        <v>185</v>
      </c>
      <c r="I165" s="12" t="s">
        <v>200</v>
      </c>
      <c r="J165" s="12" t="s">
        <v>72</v>
      </c>
      <c r="K165" s="12" t="s">
        <v>72</v>
      </c>
      <c r="L165" s="12" t="s">
        <v>187</v>
      </c>
      <c r="M165" s="12" t="s">
        <v>107</v>
      </c>
      <c r="N165" s="12" t="s">
        <v>222</v>
      </c>
      <c r="O165" s="12" t="s">
        <v>73</v>
      </c>
      <c r="P165" s="12" t="s">
        <v>189</v>
      </c>
      <c r="Q165" s="12" t="s">
        <v>75</v>
      </c>
      <c r="R165" s="12" t="s">
        <v>190</v>
      </c>
      <c r="S165" s="12" t="s">
        <v>76</v>
      </c>
      <c r="T165" s="22">
        <v>2.9140000000000001</v>
      </c>
      <c r="U165" s="23">
        <v>48026</v>
      </c>
      <c r="V165" s="15">
        <v>5.0500000000000003E-2</v>
      </c>
      <c r="W165" s="24">
        <v>5.2999999999999999E-2</v>
      </c>
      <c r="X165" s="12" t="s">
        <v>191</v>
      </c>
      <c r="Y165" s="12"/>
      <c r="Z165" s="14">
        <v>199364</v>
      </c>
      <c r="AA165" s="14">
        <v>1</v>
      </c>
      <c r="AB165" s="14">
        <v>100.78</v>
      </c>
      <c r="AC165" s="14">
        <v>0</v>
      </c>
      <c r="AD165" s="14">
        <v>200.91904</v>
      </c>
      <c r="AE165" s="11"/>
      <c r="AF165" s="11"/>
      <c r="AG165" s="12" t="s">
        <v>19</v>
      </c>
      <c r="AH165" s="15">
        <v>8.9812526499999997E-4</v>
      </c>
      <c r="AI165" s="15">
        <v>6.0901947399999998E-4</v>
      </c>
      <c r="AJ165" s="15">
        <f t="shared" si="2"/>
        <v>7.042303373376223E-5</v>
      </c>
    </row>
    <row r="166" spans="1:36" ht="13.5" thickBot="1">
      <c r="A166" s="21">
        <v>13908</v>
      </c>
      <c r="B166" s="21">
        <v>13908</v>
      </c>
      <c r="C166" s="12" t="s">
        <v>323</v>
      </c>
      <c r="D166" s="12" t="s">
        <v>324</v>
      </c>
      <c r="E166" s="12" t="s">
        <v>182</v>
      </c>
      <c r="F166" s="12" t="s">
        <v>740</v>
      </c>
      <c r="G166" s="12" t="s">
        <v>741</v>
      </c>
      <c r="H166" s="12" t="s">
        <v>185</v>
      </c>
      <c r="I166" s="12" t="s">
        <v>200</v>
      </c>
      <c r="J166" s="12" t="s">
        <v>72</v>
      </c>
      <c r="K166" s="12" t="s">
        <v>72</v>
      </c>
      <c r="L166" s="12" t="s">
        <v>187</v>
      </c>
      <c r="M166" s="12" t="s">
        <v>107</v>
      </c>
      <c r="N166" s="12" t="s">
        <v>327</v>
      </c>
      <c r="O166" s="12" t="s">
        <v>73</v>
      </c>
      <c r="P166" s="12" t="s">
        <v>328</v>
      </c>
      <c r="Q166" s="12" t="s">
        <v>328</v>
      </c>
      <c r="R166" s="12" t="s">
        <v>190</v>
      </c>
      <c r="S166" s="12" t="s">
        <v>76</v>
      </c>
      <c r="T166" s="22">
        <v>2.9860000000000002</v>
      </c>
      <c r="U166" s="23">
        <v>47573</v>
      </c>
      <c r="V166" s="15">
        <v>5.5E-2</v>
      </c>
      <c r="W166" s="24">
        <v>6.2199999999999998E-2</v>
      </c>
      <c r="X166" s="12" t="s">
        <v>191</v>
      </c>
      <c r="Y166" s="12"/>
      <c r="Z166" s="14">
        <v>384000</v>
      </c>
      <c r="AA166" s="14">
        <v>1</v>
      </c>
      <c r="AB166" s="14">
        <v>98.21</v>
      </c>
      <c r="AC166" s="14">
        <v>0</v>
      </c>
      <c r="AD166" s="14">
        <v>377.12639999999999</v>
      </c>
      <c r="AE166" s="11"/>
      <c r="AF166" s="11"/>
      <c r="AG166" s="12" t="s">
        <v>19</v>
      </c>
      <c r="AH166" s="15">
        <v>1.170407932E-3</v>
      </c>
      <c r="AI166" s="15">
        <v>1.1431336810000001E-3</v>
      </c>
      <c r="AJ166" s="15">
        <f t="shared" si="2"/>
        <v>1.3218451167740155E-4</v>
      </c>
    </row>
    <row r="167" spans="1:36" ht="13.5" thickBot="1">
      <c r="A167" s="21">
        <v>13908</v>
      </c>
      <c r="B167" s="21">
        <v>13908</v>
      </c>
      <c r="C167" s="12" t="s">
        <v>539</v>
      </c>
      <c r="D167" s="12" t="s">
        <v>540</v>
      </c>
      <c r="E167" s="12" t="s">
        <v>182</v>
      </c>
      <c r="F167" s="12" t="s">
        <v>742</v>
      </c>
      <c r="G167" s="12" t="s">
        <v>743</v>
      </c>
      <c r="H167" s="12" t="s">
        <v>185</v>
      </c>
      <c r="I167" s="12" t="s">
        <v>186</v>
      </c>
      <c r="J167" s="12" t="s">
        <v>72</v>
      </c>
      <c r="K167" s="12" t="s">
        <v>72</v>
      </c>
      <c r="L167" s="12" t="s">
        <v>187</v>
      </c>
      <c r="M167" s="12" t="s">
        <v>107</v>
      </c>
      <c r="N167" s="12" t="s">
        <v>372</v>
      </c>
      <c r="O167" s="12" t="s">
        <v>73</v>
      </c>
      <c r="P167" s="12" t="s">
        <v>74</v>
      </c>
      <c r="Q167" s="12" t="s">
        <v>75</v>
      </c>
      <c r="R167" s="12" t="s">
        <v>190</v>
      </c>
      <c r="S167" s="12" t="s">
        <v>76</v>
      </c>
      <c r="T167" s="22">
        <v>5.1459999999999999</v>
      </c>
      <c r="U167" s="23">
        <v>49388</v>
      </c>
      <c r="V167" s="15">
        <v>2.1100000000000001E-2</v>
      </c>
      <c r="W167" s="24">
        <v>2.6100000000000002E-2</v>
      </c>
      <c r="X167" s="12" t="s">
        <v>191</v>
      </c>
      <c r="Y167" s="12"/>
      <c r="Z167" s="14">
        <v>1853670</v>
      </c>
      <c r="AA167" s="14">
        <v>1</v>
      </c>
      <c r="AB167" s="14">
        <v>101.3</v>
      </c>
      <c r="AC167" s="14">
        <v>0</v>
      </c>
      <c r="AD167" s="14">
        <v>1877.7677100000001</v>
      </c>
      <c r="AE167" s="11"/>
      <c r="AF167" s="11"/>
      <c r="AG167" s="12" t="s">
        <v>19</v>
      </c>
      <c r="AH167" s="15">
        <v>7.1250358000000003E-4</v>
      </c>
      <c r="AI167" s="15">
        <v>5.6918304209999998E-3</v>
      </c>
      <c r="AJ167" s="15">
        <f t="shared" si="2"/>
        <v>6.5816608911479699E-4</v>
      </c>
    </row>
    <row r="168" spans="1:36" ht="13.5" thickBot="1">
      <c r="A168" s="21">
        <v>13908</v>
      </c>
      <c r="B168" s="21">
        <v>13908</v>
      </c>
      <c r="C168" s="12" t="s">
        <v>744</v>
      </c>
      <c r="D168" s="12" t="s">
        <v>745</v>
      </c>
      <c r="E168" s="12" t="s">
        <v>182</v>
      </c>
      <c r="F168" s="12" t="s">
        <v>746</v>
      </c>
      <c r="G168" s="12" t="s">
        <v>747</v>
      </c>
      <c r="H168" s="12" t="s">
        <v>185</v>
      </c>
      <c r="I168" s="12" t="s">
        <v>200</v>
      </c>
      <c r="J168" s="12" t="s">
        <v>72</v>
      </c>
      <c r="K168" s="12" t="s">
        <v>72</v>
      </c>
      <c r="L168" s="12" t="s">
        <v>187</v>
      </c>
      <c r="M168" s="12" t="s">
        <v>107</v>
      </c>
      <c r="N168" s="12" t="s">
        <v>617</v>
      </c>
      <c r="O168" s="12" t="s">
        <v>73</v>
      </c>
      <c r="P168" s="12" t="s">
        <v>381</v>
      </c>
      <c r="Q168" s="12" t="s">
        <v>75</v>
      </c>
      <c r="R168" s="12" t="s">
        <v>190</v>
      </c>
      <c r="S168" s="12" t="s">
        <v>76</v>
      </c>
      <c r="T168" s="22">
        <v>5.6289999999999996</v>
      </c>
      <c r="U168" s="23">
        <v>49212</v>
      </c>
      <c r="V168" s="15">
        <v>6.2E-2</v>
      </c>
      <c r="W168" s="24">
        <v>5.8299999999999998E-2</v>
      </c>
      <c r="X168" s="12" t="s">
        <v>191</v>
      </c>
      <c r="Y168" s="12"/>
      <c r="Z168" s="14">
        <v>316000</v>
      </c>
      <c r="AA168" s="14">
        <v>1</v>
      </c>
      <c r="AB168" s="14">
        <v>102.6</v>
      </c>
      <c r="AC168" s="14">
        <v>0</v>
      </c>
      <c r="AD168" s="14">
        <v>324.21600000000001</v>
      </c>
      <c r="AE168" s="11"/>
      <c r="AF168" s="11"/>
      <c r="AG168" s="12" t="s">
        <v>19</v>
      </c>
      <c r="AH168" s="15">
        <v>1.58E-3</v>
      </c>
      <c r="AI168" s="15">
        <v>9.8275334099999999E-4</v>
      </c>
      <c r="AJ168" s="15">
        <f t="shared" si="2"/>
        <v>1.1363917677998788E-4</v>
      </c>
    </row>
    <row r="169" spans="1:36" ht="13.5" thickBot="1">
      <c r="A169" s="21">
        <v>13908</v>
      </c>
      <c r="B169" s="21">
        <v>13908</v>
      </c>
      <c r="C169" s="12" t="s">
        <v>748</v>
      </c>
      <c r="D169" s="12" t="s">
        <v>749</v>
      </c>
      <c r="E169" s="12" t="s">
        <v>182</v>
      </c>
      <c r="F169" s="12" t="s">
        <v>750</v>
      </c>
      <c r="G169" s="12" t="s">
        <v>751</v>
      </c>
      <c r="H169" s="12" t="s">
        <v>185</v>
      </c>
      <c r="I169" s="12" t="s">
        <v>200</v>
      </c>
      <c r="J169" s="12" t="s">
        <v>72</v>
      </c>
      <c r="K169" s="12" t="s">
        <v>72</v>
      </c>
      <c r="L169" s="12" t="s">
        <v>187</v>
      </c>
      <c r="M169" s="12" t="s">
        <v>107</v>
      </c>
      <c r="N169" s="12" t="s">
        <v>270</v>
      </c>
      <c r="O169" s="12" t="s">
        <v>73</v>
      </c>
      <c r="P169" s="12" t="s">
        <v>316</v>
      </c>
      <c r="Q169" s="12" t="s">
        <v>232</v>
      </c>
      <c r="R169" s="12" t="s">
        <v>190</v>
      </c>
      <c r="S169" s="12" t="s">
        <v>76</v>
      </c>
      <c r="T169" s="22">
        <v>4.1379999999999999</v>
      </c>
      <c r="U169" s="23">
        <v>49278</v>
      </c>
      <c r="V169" s="15">
        <v>6.0699999999999997E-2</v>
      </c>
      <c r="W169" s="24">
        <v>5.9799999999999999E-2</v>
      </c>
      <c r="X169" s="12" t="s">
        <v>191</v>
      </c>
      <c r="Y169" s="12"/>
      <c r="Z169" s="14">
        <v>930000</v>
      </c>
      <c r="AA169" s="14">
        <v>1</v>
      </c>
      <c r="AB169" s="14">
        <v>102.73</v>
      </c>
      <c r="AC169" s="14">
        <v>0</v>
      </c>
      <c r="AD169" s="14">
        <v>955.38900000000001</v>
      </c>
      <c r="AE169" s="11"/>
      <c r="AF169" s="11"/>
      <c r="AG169" s="12" t="s">
        <v>19</v>
      </c>
      <c r="AH169" s="15">
        <v>2.229734589E-3</v>
      </c>
      <c r="AI169" s="15">
        <v>2.8959450870000001E-3</v>
      </c>
      <c r="AJ169" s="15">
        <f t="shared" si="2"/>
        <v>3.348681726523547E-4</v>
      </c>
    </row>
    <row r="170" spans="1:36" ht="13.5" thickBot="1">
      <c r="A170" s="21">
        <v>13908</v>
      </c>
      <c r="B170" s="21">
        <v>13908</v>
      </c>
      <c r="C170" s="12" t="s">
        <v>752</v>
      </c>
      <c r="D170" s="12" t="s">
        <v>753</v>
      </c>
      <c r="E170" s="12" t="s">
        <v>182</v>
      </c>
      <c r="F170" s="12" t="s">
        <v>754</v>
      </c>
      <c r="G170" s="12" t="s">
        <v>755</v>
      </c>
      <c r="H170" s="12" t="s">
        <v>185</v>
      </c>
      <c r="I170" s="12" t="s">
        <v>186</v>
      </c>
      <c r="J170" s="12" t="s">
        <v>72</v>
      </c>
      <c r="K170" s="12" t="s">
        <v>72</v>
      </c>
      <c r="L170" s="12" t="s">
        <v>187</v>
      </c>
      <c r="M170" s="12" t="s">
        <v>107</v>
      </c>
      <c r="N170" s="12" t="s">
        <v>270</v>
      </c>
      <c r="O170" s="12" t="s">
        <v>73</v>
      </c>
      <c r="P170" s="12" t="s">
        <v>197</v>
      </c>
      <c r="Q170" s="12" t="s">
        <v>75</v>
      </c>
      <c r="R170" s="12" t="s">
        <v>190</v>
      </c>
      <c r="S170" s="12" t="s">
        <v>76</v>
      </c>
      <c r="T170" s="22">
        <v>4.3479999999999999</v>
      </c>
      <c r="U170" s="23">
        <v>48121</v>
      </c>
      <c r="V170" s="15">
        <v>4.8300000000000003E-2</v>
      </c>
      <c r="W170" s="24">
        <v>4.1200000000000001E-2</v>
      </c>
      <c r="X170" s="12" t="s">
        <v>191</v>
      </c>
      <c r="Y170" s="12"/>
      <c r="Z170" s="14">
        <v>62000</v>
      </c>
      <c r="AA170" s="14">
        <v>1</v>
      </c>
      <c r="AB170" s="14">
        <v>107.16</v>
      </c>
      <c r="AC170" s="14">
        <v>0</v>
      </c>
      <c r="AD170" s="14">
        <v>66.4392</v>
      </c>
      <c r="AE170" s="11"/>
      <c r="AF170" s="11"/>
      <c r="AG170" s="12" t="s">
        <v>19</v>
      </c>
      <c r="AH170" s="15">
        <v>1.51219512E-4</v>
      </c>
      <c r="AI170" s="15">
        <v>2.0138841299999999E-4</v>
      </c>
      <c r="AJ170" s="15">
        <f t="shared" si="2"/>
        <v>2.3287240586278807E-5</v>
      </c>
    </row>
    <row r="171" spans="1:36" ht="13.5" thickBot="1">
      <c r="A171" s="21">
        <v>13908</v>
      </c>
      <c r="B171" s="21">
        <v>13908</v>
      </c>
      <c r="C171" s="12" t="s">
        <v>422</v>
      </c>
      <c r="D171" s="12" t="s">
        <v>423</v>
      </c>
      <c r="E171" s="12" t="s">
        <v>182</v>
      </c>
      <c r="F171" s="12" t="s">
        <v>756</v>
      </c>
      <c r="G171" s="12" t="s">
        <v>757</v>
      </c>
      <c r="H171" s="12" t="s">
        <v>185</v>
      </c>
      <c r="I171" s="12" t="s">
        <v>200</v>
      </c>
      <c r="J171" s="12" t="s">
        <v>72</v>
      </c>
      <c r="K171" s="12" t="s">
        <v>72</v>
      </c>
      <c r="L171" s="12" t="s">
        <v>187</v>
      </c>
      <c r="M171" s="12" t="s">
        <v>107</v>
      </c>
      <c r="N171" s="12" t="s">
        <v>196</v>
      </c>
      <c r="O171" s="12" t="s">
        <v>73</v>
      </c>
      <c r="P171" s="12" t="s">
        <v>328</v>
      </c>
      <c r="Q171" s="12" t="s">
        <v>328</v>
      </c>
      <c r="R171" s="12" t="s">
        <v>190</v>
      </c>
      <c r="S171" s="12" t="s">
        <v>76</v>
      </c>
      <c r="T171" s="22">
        <v>2.379</v>
      </c>
      <c r="U171" s="23">
        <v>46757</v>
      </c>
      <c r="V171" s="15">
        <v>7.5999999999999998E-2</v>
      </c>
      <c r="W171" s="24">
        <v>6.9400000000000003E-2</v>
      </c>
      <c r="X171" s="12" t="s">
        <v>191</v>
      </c>
      <c r="Y171" s="12"/>
      <c r="Z171" s="14">
        <v>171000</v>
      </c>
      <c r="AA171" s="14">
        <v>1</v>
      </c>
      <c r="AB171" s="14">
        <v>103.62</v>
      </c>
      <c r="AC171" s="14">
        <v>0</v>
      </c>
      <c r="AD171" s="14">
        <v>177.1902</v>
      </c>
      <c r="AE171" s="11"/>
      <c r="AF171" s="11"/>
      <c r="AG171" s="12" t="s">
        <v>19</v>
      </c>
      <c r="AH171" s="15">
        <v>1.1126510369999999E-3</v>
      </c>
      <c r="AI171" s="15">
        <v>5.3709336099999996E-4</v>
      </c>
      <c r="AJ171" s="15">
        <f t="shared" si="2"/>
        <v>6.2105967816151604E-5</v>
      </c>
    </row>
    <row r="172" spans="1:36" ht="13.5" thickBot="1">
      <c r="A172" s="21">
        <v>13908</v>
      </c>
      <c r="B172" s="21">
        <v>13908</v>
      </c>
      <c r="C172" s="12" t="s">
        <v>422</v>
      </c>
      <c r="D172" s="12" t="s">
        <v>423</v>
      </c>
      <c r="E172" s="12" t="s">
        <v>182</v>
      </c>
      <c r="F172" s="12" t="s">
        <v>758</v>
      </c>
      <c r="G172" s="12" t="s">
        <v>757</v>
      </c>
      <c r="H172" s="12" t="s">
        <v>185</v>
      </c>
      <c r="I172" s="12" t="s">
        <v>200</v>
      </c>
      <c r="J172" s="12" t="s">
        <v>72</v>
      </c>
      <c r="K172" s="12" t="s">
        <v>72</v>
      </c>
      <c r="L172" s="12" t="s">
        <v>457</v>
      </c>
      <c r="M172" s="12" t="s">
        <v>107</v>
      </c>
      <c r="N172" s="12" t="s">
        <v>196</v>
      </c>
      <c r="O172" s="12" t="s">
        <v>73</v>
      </c>
      <c r="P172" s="12" t="s">
        <v>328</v>
      </c>
      <c r="Q172" s="12" t="s">
        <v>328</v>
      </c>
      <c r="R172" s="12" t="s">
        <v>190</v>
      </c>
      <c r="S172" s="12" t="s">
        <v>76</v>
      </c>
      <c r="T172" s="22">
        <v>2.379</v>
      </c>
      <c r="U172" s="23">
        <v>46757</v>
      </c>
      <c r="V172" s="15">
        <v>7.5999999999999998E-2</v>
      </c>
      <c r="W172" s="24">
        <v>6.9400000000000003E-2</v>
      </c>
      <c r="X172" s="12" t="s">
        <v>191</v>
      </c>
      <c r="Y172" s="12"/>
      <c r="Z172" s="14">
        <v>7039</v>
      </c>
      <c r="AA172" s="14">
        <v>1</v>
      </c>
      <c r="AB172" s="14">
        <v>-103.62</v>
      </c>
      <c r="AC172" s="14">
        <v>0</v>
      </c>
      <c r="AD172" s="14">
        <v>-7.2938099999999997</v>
      </c>
      <c r="AE172" s="11"/>
      <c r="AF172" s="11"/>
      <c r="AG172" s="12" t="s">
        <v>19</v>
      </c>
      <c r="AH172" s="15">
        <v>4.58008810114063E-5</v>
      </c>
      <c r="AI172" s="15">
        <v>-2.21087674608065E-5</v>
      </c>
      <c r="AJ172" s="15">
        <f t="shared" si="2"/>
        <v>-2.5565134477929632E-6</v>
      </c>
    </row>
    <row r="173" spans="1:36" ht="13.5" thickBot="1">
      <c r="A173" s="21">
        <v>13908</v>
      </c>
      <c r="B173" s="21">
        <v>13908</v>
      </c>
      <c r="C173" s="12" t="s">
        <v>343</v>
      </c>
      <c r="D173" s="12" t="s">
        <v>344</v>
      </c>
      <c r="E173" s="12" t="s">
        <v>297</v>
      </c>
      <c r="F173" s="12" t="s">
        <v>759</v>
      </c>
      <c r="G173" s="12" t="s">
        <v>760</v>
      </c>
      <c r="H173" s="12" t="s">
        <v>185</v>
      </c>
      <c r="I173" s="12" t="s">
        <v>200</v>
      </c>
      <c r="J173" s="12" t="s">
        <v>72</v>
      </c>
      <c r="K173" s="12" t="s">
        <v>333</v>
      </c>
      <c r="L173" s="12" t="s">
        <v>187</v>
      </c>
      <c r="M173" s="12" t="s">
        <v>107</v>
      </c>
      <c r="N173" s="12" t="s">
        <v>270</v>
      </c>
      <c r="O173" s="12" t="s">
        <v>73</v>
      </c>
      <c r="P173" s="12" t="s">
        <v>206</v>
      </c>
      <c r="Q173" s="12" t="s">
        <v>75</v>
      </c>
      <c r="R173" s="12" t="s">
        <v>190</v>
      </c>
      <c r="S173" s="12" t="s">
        <v>76</v>
      </c>
      <c r="T173" s="22">
        <v>2.6139999999999999</v>
      </c>
      <c r="U173" s="23">
        <v>46798</v>
      </c>
      <c r="V173" s="15">
        <v>5.8999999999999997E-2</v>
      </c>
      <c r="W173" s="24">
        <v>5.8299999999999998E-2</v>
      </c>
      <c r="X173" s="12" t="s">
        <v>191</v>
      </c>
      <c r="Y173" s="12"/>
      <c r="Z173" s="14">
        <v>355000</v>
      </c>
      <c r="AA173" s="14">
        <v>1</v>
      </c>
      <c r="AB173" s="14">
        <v>101.11</v>
      </c>
      <c r="AC173" s="14">
        <v>0</v>
      </c>
      <c r="AD173" s="14">
        <v>358.94049999999999</v>
      </c>
      <c r="AE173" s="11"/>
      <c r="AF173" s="11"/>
      <c r="AG173" s="12" t="s">
        <v>19</v>
      </c>
      <c r="AH173" s="15">
        <v>5.4615384600000005E-4</v>
      </c>
      <c r="AI173" s="15">
        <v>1.0880091530000001E-3</v>
      </c>
      <c r="AJ173" s="15">
        <f t="shared" si="2"/>
        <v>1.2581027134070261E-4</v>
      </c>
    </row>
    <row r="174" spans="1:36" ht="13.5" thickBot="1">
      <c r="A174" s="21">
        <v>13908</v>
      </c>
      <c r="B174" s="21">
        <v>13908</v>
      </c>
      <c r="C174" s="12" t="s">
        <v>654</v>
      </c>
      <c r="D174" s="12" t="s">
        <v>655</v>
      </c>
      <c r="E174" s="12" t="s">
        <v>182</v>
      </c>
      <c r="F174" s="12" t="s">
        <v>761</v>
      </c>
      <c r="G174" s="12" t="s">
        <v>762</v>
      </c>
      <c r="H174" s="12" t="s">
        <v>185</v>
      </c>
      <c r="I174" s="12" t="s">
        <v>200</v>
      </c>
      <c r="J174" s="12" t="s">
        <v>72</v>
      </c>
      <c r="K174" s="12" t="s">
        <v>72</v>
      </c>
      <c r="L174" s="12" t="s">
        <v>187</v>
      </c>
      <c r="M174" s="12" t="s">
        <v>107</v>
      </c>
      <c r="N174" s="12" t="s">
        <v>262</v>
      </c>
      <c r="O174" s="12" t="s">
        <v>73</v>
      </c>
      <c r="P174" s="12" t="s">
        <v>381</v>
      </c>
      <c r="Q174" s="12" t="s">
        <v>75</v>
      </c>
      <c r="R174" s="12" t="s">
        <v>190</v>
      </c>
      <c r="S174" s="12" t="s">
        <v>76</v>
      </c>
      <c r="T174" s="22">
        <v>3.3730000000000002</v>
      </c>
      <c r="U174" s="23">
        <v>47391</v>
      </c>
      <c r="V174" s="15">
        <v>6.7000000000000004E-2</v>
      </c>
      <c r="W174" s="24">
        <v>5.6899999999999999E-2</v>
      </c>
      <c r="X174" s="12" t="s">
        <v>191</v>
      </c>
      <c r="Y174" s="12"/>
      <c r="Z174" s="14">
        <v>5079650</v>
      </c>
      <c r="AA174" s="14">
        <v>1</v>
      </c>
      <c r="AB174" s="14">
        <v>103.63</v>
      </c>
      <c r="AC174" s="14">
        <v>0</v>
      </c>
      <c r="AD174" s="14">
        <v>5264.0412900000001</v>
      </c>
      <c r="AE174" s="11"/>
      <c r="AF174" s="11"/>
      <c r="AG174" s="12" t="s">
        <v>19</v>
      </c>
      <c r="AH174" s="15">
        <v>5.5820329669999998E-3</v>
      </c>
      <c r="AI174" s="15">
        <v>1.5956196389000001E-2</v>
      </c>
      <c r="AJ174" s="15">
        <f t="shared" si="2"/>
        <v>1.8450703195754233E-3</v>
      </c>
    </row>
    <row r="175" spans="1:36" ht="13.5" thickBot="1">
      <c r="A175" s="21">
        <v>13908</v>
      </c>
      <c r="B175" s="21">
        <v>13908</v>
      </c>
      <c r="C175" s="12" t="s">
        <v>201</v>
      </c>
      <c r="D175" s="12" t="s">
        <v>202</v>
      </c>
      <c r="E175" s="12" t="s">
        <v>182</v>
      </c>
      <c r="F175" s="12" t="s">
        <v>763</v>
      </c>
      <c r="G175" s="12" t="s">
        <v>764</v>
      </c>
      <c r="H175" s="12" t="s">
        <v>185</v>
      </c>
      <c r="I175" s="12" t="s">
        <v>186</v>
      </c>
      <c r="J175" s="12" t="s">
        <v>72</v>
      </c>
      <c r="K175" s="12" t="s">
        <v>72</v>
      </c>
      <c r="L175" s="12" t="s">
        <v>187</v>
      </c>
      <c r="M175" s="12" t="s">
        <v>107</v>
      </c>
      <c r="N175" s="12" t="s">
        <v>205</v>
      </c>
      <c r="O175" s="12" t="s">
        <v>73</v>
      </c>
      <c r="P175" s="12" t="s">
        <v>206</v>
      </c>
      <c r="Q175" s="12" t="s">
        <v>75</v>
      </c>
      <c r="R175" s="12" t="s">
        <v>190</v>
      </c>
      <c r="S175" s="12" t="s">
        <v>76</v>
      </c>
      <c r="T175" s="22">
        <v>8.4510000000000005</v>
      </c>
      <c r="U175" s="23">
        <v>50045</v>
      </c>
      <c r="V175" s="15">
        <v>3.2000000000000001E-2</v>
      </c>
      <c r="W175" s="24">
        <v>3.32E-2</v>
      </c>
      <c r="X175" s="12" t="s">
        <v>191</v>
      </c>
      <c r="Y175" s="12"/>
      <c r="Z175" s="14">
        <v>497000</v>
      </c>
      <c r="AA175" s="14">
        <v>1</v>
      </c>
      <c r="AB175" s="14">
        <v>103.19</v>
      </c>
      <c r="AC175" s="14">
        <v>0</v>
      </c>
      <c r="AD175" s="14">
        <v>512.85429999999997</v>
      </c>
      <c r="AE175" s="11"/>
      <c r="AF175" s="11"/>
      <c r="AG175" s="12" t="s">
        <v>19</v>
      </c>
      <c r="AH175" s="15">
        <v>6.0683760600000001E-4</v>
      </c>
      <c r="AI175" s="15">
        <v>1.5545478230000001E-3</v>
      </c>
      <c r="AJ175" s="15">
        <f t="shared" si="2"/>
        <v>1.7975775550891051E-4</v>
      </c>
    </row>
    <row r="176" spans="1:36" ht="13.5" thickBot="1">
      <c r="A176" s="21">
        <v>13908</v>
      </c>
      <c r="B176" s="21">
        <v>13908</v>
      </c>
      <c r="C176" s="12" t="s">
        <v>237</v>
      </c>
      <c r="D176" s="12" t="s">
        <v>238</v>
      </c>
      <c r="E176" s="12" t="s">
        <v>182</v>
      </c>
      <c r="F176" s="12" t="s">
        <v>765</v>
      </c>
      <c r="G176" s="12" t="s">
        <v>766</v>
      </c>
      <c r="H176" s="12" t="s">
        <v>185</v>
      </c>
      <c r="I176" s="12" t="s">
        <v>186</v>
      </c>
      <c r="J176" s="12" t="s">
        <v>72</v>
      </c>
      <c r="K176" s="12" t="s">
        <v>72</v>
      </c>
      <c r="L176" s="12" t="s">
        <v>187</v>
      </c>
      <c r="M176" s="12" t="s">
        <v>107</v>
      </c>
      <c r="N176" s="12" t="s">
        <v>205</v>
      </c>
      <c r="O176" s="12" t="s">
        <v>73</v>
      </c>
      <c r="P176" s="12" t="s">
        <v>206</v>
      </c>
      <c r="Q176" s="12" t="s">
        <v>75</v>
      </c>
      <c r="R176" s="12" t="s">
        <v>190</v>
      </c>
      <c r="S176" s="12" t="s">
        <v>76</v>
      </c>
      <c r="T176" s="22">
        <v>7.0209999999999999</v>
      </c>
      <c r="U176" s="23">
        <v>50140</v>
      </c>
      <c r="V176" s="15">
        <v>0.03</v>
      </c>
      <c r="W176" s="24">
        <v>3.32E-2</v>
      </c>
      <c r="X176" s="12" t="s">
        <v>191</v>
      </c>
      <c r="Y176" s="12"/>
      <c r="Z176" s="14">
        <v>663000</v>
      </c>
      <c r="AA176" s="14">
        <v>1</v>
      </c>
      <c r="AB176" s="14">
        <v>102.81</v>
      </c>
      <c r="AC176" s="14">
        <v>0</v>
      </c>
      <c r="AD176" s="14">
        <v>681.63030000000003</v>
      </c>
      <c r="AE176" s="11"/>
      <c r="AF176" s="11"/>
      <c r="AG176" s="12" t="s">
        <v>19</v>
      </c>
      <c r="AH176" s="15">
        <v>1.4413858170000001E-3</v>
      </c>
      <c r="AI176" s="15">
        <v>2.0661363260000001E-3</v>
      </c>
      <c r="AJ176" s="15">
        <f t="shared" si="2"/>
        <v>2.3891450810662081E-4</v>
      </c>
    </row>
    <row r="177" spans="1:36" ht="13.5" thickBot="1">
      <c r="A177" s="21">
        <v>13908</v>
      </c>
      <c r="B177" s="21">
        <v>13908</v>
      </c>
      <c r="C177" s="12" t="s">
        <v>447</v>
      </c>
      <c r="D177" s="12" t="s">
        <v>448</v>
      </c>
      <c r="E177" s="12" t="s">
        <v>182</v>
      </c>
      <c r="F177" s="12" t="s">
        <v>767</v>
      </c>
      <c r="G177" s="12" t="s">
        <v>768</v>
      </c>
      <c r="H177" s="12" t="s">
        <v>185</v>
      </c>
      <c r="I177" s="12" t="s">
        <v>186</v>
      </c>
      <c r="J177" s="12" t="s">
        <v>72</v>
      </c>
      <c r="K177" s="12" t="s">
        <v>72</v>
      </c>
      <c r="L177" s="12" t="s">
        <v>187</v>
      </c>
      <c r="M177" s="12" t="s">
        <v>107</v>
      </c>
      <c r="N177" s="12" t="s">
        <v>327</v>
      </c>
      <c r="O177" s="12" t="s">
        <v>73</v>
      </c>
      <c r="P177" s="12" t="s">
        <v>328</v>
      </c>
      <c r="Q177" s="12" t="s">
        <v>328</v>
      </c>
      <c r="R177" s="12" t="s">
        <v>190</v>
      </c>
      <c r="S177" s="12" t="s">
        <v>76</v>
      </c>
      <c r="T177" s="22">
        <v>4.0839999999999996</v>
      </c>
      <c r="U177" s="23">
        <v>48060</v>
      </c>
      <c r="V177" s="15">
        <v>4.7E-2</v>
      </c>
      <c r="W177" s="24">
        <v>4.0300000000000002E-2</v>
      </c>
      <c r="X177" s="12" t="s">
        <v>191</v>
      </c>
      <c r="Y177" s="12"/>
      <c r="Z177" s="14">
        <v>1300000</v>
      </c>
      <c r="AA177" s="14">
        <v>1</v>
      </c>
      <c r="AB177" s="14">
        <v>107.21</v>
      </c>
      <c r="AC177" s="14">
        <v>0</v>
      </c>
      <c r="AD177" s="14">
        <v>1393.73</v>
      </c>
      <c r="AE177" s="11"/>
      <c r="AF177" s="11"/>
      <c r="AG177" s="12" t="s">
        <v>19</v>
      </c>
      <c r="AH177" s="15">
        <v>2.3696645400000001E-3</v>
      </c>
      <c r="AI177" s="15">
        <v>4.2246305390000001E-3</v>
      </c>
      <c r="AJ177" s="15">
        <f t="shared" si="2"/>
        <v>4.8850867894728361E-4</v>
      </c>
    </row>
    <row r="178" spans="1:36" ht="13.5" thickBot="1">
      <c r="A178" s="21">
        <v>13908</v>
      </c>
      <c r="B178" s="21">
        <v>13908</v>
      </c>
      <c r="C178" s="12" t="s">
        <v>618</v>
      </c>
      <c r="D178" s="12" t="s">
        <v>619</v>
      </c>
      <c r="E178" s="12" t="s">
        <v>182</v>
      </c>
      <c r="F178" s="12" t="s">
        <v>769</v>
      </c>
      <c r="G178" s="12" t="s">
        <v>770</v>
      </c>
      <c r="H178" s="12" t="s">
        <v>185</v>
      </c>
      <c r="I178" s="12" t="s">
        <v>200</v>
      </c>
      <c r="J178" s="12" t="s">
        <v>72</v>
      </c>
      <c r="K178" s="12" t="s">
        <v>72</v>
      </c>
      <c r="L178" s="12" t="s">
        <v>187</v>
      </c>
      <c r="M178" s="12" t="s">
        <v>107</v>
      </c>
      <c r="N178" s="12" t="s">
        <v>205</v>
      </c>
      <c r="O178" s="12" t="s">
        <v>73</v>
      </c>
      <c r="P178" s="12" t="s">
        <v>271</v>
      </c>
      <c r="Q178" s="12" t="s">
        <v>75</v>
      </c>
      <c r="R178" s="12" t="s">
        <v>190</v>
      </c>
      <c r="S178" s="12" t="s">
        <v>76</v>
      </c>
      <c r="T178" s="22">
        <v>2.504</v>
      </c>
      <c r="U178" s="23">
        <v>46745</v>
      </c>
      <c r="V178" s="15">
        <v>6.6299999999999998E-2</v>
      </c>
      <c r="W178" s="24">
        <v>5.7599999999999998E-2</v>
      </c>
      <c r="X178" s="12" t="s">
        <v>191</v>
      </c>
      <c r="Y178" s="12"/>
      <c r="Z178" s="14">
        <v>550600</v>
      </c>
      <c r="AA178" s="14">
        <v>1</v>
      </c>
      <c r="AB178" s="14">
        <v>104.13</v>
      </c>
      <c r="AC178" s="14">
        <v>0</v>
      </c>
      <c r="AD178" s="14">
        <v>573.33978000000002</v>
      </c>
      <c r="AE178" s="11"/>
      <c r="AF178" s="11"/>
      <c r="AG178" s="12" t="s">
        <v>19</v>
      </c>
      <c r="AH178" s="15">
        <v>4.1591662899999999E-4</v>
      </c>
      <c r="AI178" s="15">
        <v>1.737889507E-3</v>
      </c>
      <c r="AJ178" s="15">
        <f t="shared" si="2"/>
        <v>2.0095819026334097E-4</v>
      </c>
    </row>
    <row r="179" spans="1:36" ht="13.5" thickBot="1">
      <c r="A179" s="21">
        <v>13908</v>
      </c>
      <c r="B179" s="21">
        <v>13908</v>
      </c>
      <c r="C179" s="12" t="s">
        <v>549</v>
      </c>
      <c r="D179" s="12" t="s">
        <v>550</v>
      </c>
      <c r="E179" s="12" t="s">
        <v>182</v>
      </c>
      <c r="F179" s="12" t="s">
        <v>771</v>
      </c>
      <c r="G179" s="12" t="s">
        <v>772</v>
      </c>
      <c r="H179" s="12" t="s">
        <v>185</v>
      </c>
      <c r="I179" s="12" t="s">
        <v>186</v>
      </c>
      <c r="J179" s="12" t="s">
        <v>72</v>
      </c>
      <c r="K179" s="12" t="s">
        <v>72</v>
      </c>
      <c r="L179" s="12" t="s">
        <v>187</v>
      </c>
      <c r="M179" s="12" t="s">
        <v>107</v>
      </c>
      <c r="N179" s="12" t="s">
        <v>205</v>
      </c>
      <c r="O179" s="12" t="s">
        <v>73</v>
      </c>
      <c r="P179" s="12" t="s">
        <v>381</v>
      </c>
      <c r="Q179" s="12" t="s">
        <v>75</v>
      </c>
      <c r="R179" s="12" t="s">
        <v>190</v>
      </c>
      <c r="S179" s="12" t="s">
        <v>76</v>
      </c>
      <c r="T179" s="22">
        <v>4.3819999999999997</v>
      </c>
      <c r="U179" s="23">
        <v>48029</v>
      </c>
      <c r="V179" s="15">
        <v>4.4499999999999998E-2</v>
      </c>
      <c r="W179" s="24">
        <v>3.8399999999999997E-2</v>
      </c>
      <c r="X179" s="12" t="s">
        <v>191</v>
      </c>
      <c r="Y179" s="12"/>
      <c r="Z179" s="14">
        <v>296000</v>
      </c>
      <c r="AA179" s="14">
        <v>1</v>
      </c>
      <c r="AB179" s="14">
        <v>107.49</v>
      </c>
      <c r="AC179" s="14">
        <v>0</v>
      </c>
      <c r="AD179" s="14">
        <v>318.17039999999997</v>
      </c>
      <c r="AE179" s="11"/>
      <c r="AF179" s="11"/>
      <c r="AG179" s="12" t="s">
        <v>19</v>
      </c>
      <c r="AH179" s="15">
        <v>6.5777777700000005E-4</v>
      </c>
      <c r="AI179" s="15">
        <v>9.6442810900000003E-4</v>
      </c>
      <c r="AJ179" s="15">
        <f t="shared" si="2"/>
        <v>1.115201665919E-4</v>
      </c>
    </row>
    <row r="180" spans="1:36" ht="13.5" thickBot="1">
      <c r="A180" s="21">
        <v>13908</v>
      </c>
      <c r="B180" s="21">
        <v>13908</v>
      </c>
      <c r="C180" s="12" t="s">
        <v>439</v>
      </c>
      <c r="D180" s="12" t="s">
        <v>440</v>
      </c>
      <c r="E180" s="12" t="s">
        <v>297</v>
      </c>
      <c r="F180" s="12" t="s">
        <v>773</v>
      </c>
      <c r="G180" s="12" t="s">
        <v>774</v>
      </c>
      <c r="H180" s="12" t="s">
        <v>185</v>
      </c>
      <c r="I180" s="12" t="s">
        <v>200</v>
      </c>
      <c r="J180" s="12" t="s">
        <v>72</v>
      </c>
      <c r="K180" s="12" t="s">
        <v>333</v>
      </c>
      <c r="L180" s="12" t="s">
        <v>187</v>
      </c>
      <c r="M180" s="12" t="s">
        <v>107</v>
      </c>
      <c r="N180" s="12" t="s">
        <v>270</v>
      </c>
      <c r="O180" s="12" t="s">
        <v>73</v>
      </c>
      <c r="P180" s="12" t="s">
        <v>381</v>
      </c>
      <c r="Q180" s="12" t="s">
        <v>75</v>
      </c>
      <c r="R180" s="12" t="s">
        <v>190</v>
      </c>
      <c r="S180" s="12" t="s">
        <v>76</v>
      </c>
      <c r="T180" s="22">
        <v>3.899</v>
      </c>
      <c r="U180" s="23">
        <v>48029</v>
      </c>
      <c r="V180" s="15">
        <v>8.8999999999999996E-2</v>
      </c>
      <c r="W180" s="24">
        <v>7.4300000000000005E-2</v>
      </c>
      <c r="X180" s="12" t="s">
        <v>191</v>
      </c>
      <c r="Y180" s="12"/>
      <c r="Z180" s="14">
        <v>318000</v>
      </c>
      <c r="AA180" s="14">
        <v>1</v>
      </c>
      <c r="AB180" s="14">
        <v>108.5</v>
      </c>
      <c r="AC180" s="14">
        <v>0</v>
      </c>
      <c r="AD180" s="14">
        <v>345.03</v>
      </c>
      <c r="AE180" s="11"/>
      <c r="AF180" s="11"/>
      <c r="AG180" s="12" t="s">
        <v>19</v>
      </c>
      <c r="AH180" s="15">
        <v>5.2999999999999998E-4</v>
      </c>
      <c r="AI180" s="15">
        <v>1.0458440830000001E-3</v>
      </c>
      <c r="AJ180" s="15">
        <f t="shared" si="2"/>
        <v>1.209345780726405E-4</v>
      </c>
    </row>
    <row r="181" spans="1:36" ht="13.5" thickBot="1">
      <c r="A181" s="21">
        <v>13908</v>
      </c>
      <c r="B181" s="21">
        <v>13908</v>
      </c>
      <c r="C181" s="12" t="s">
        <v>752</v>
      </c>
      <c r="D181" s="12" t="s">
        <v>753</v>
      </c>
      <c r="E181" s="12" t="s">
        <v>182</v>
      </c>
      <c r="F181" s="12" t="s">
        <v>775</v>
      </c>
      <c r="G181" s="12" t="s">
        <v>776</v>
      </c>
      <c r="H181" s="12" t="s">
        <v>185</v>
      </c>
      <c r="I181" s="12" t="s">
        <v>186</v>
      </c>
      <c r="J181" s="12" t="s">
        <v>72</v>
      </c>
      <c r="K181" s="12" t="s">
        <v>72</v>
      </c>
      <c r="L181" s="12" t="s">
        <v>187</v>
      </c>
      <c r="M181" s="12" t="s">
        <v>107</v>
      </c>
      <c r="N181" s="12" t="s">
        <v>270</v>
      </c>
      <c r="O181" s="12" t="s">
        <v>73</v>
      </c>
      <c r="P181" s="12" t="s">
        <v>381</v>
      </c>
      <c r="Q181" s="12" t="s">
        <v>75</v>
      </c>
      <c r="R181" s="12" t="s">
        <v>190</v>
      </c>
      <c r="S181" s="12" t="s">
        <v>76</v>
      </c>
      <c r="T181" s="22">
        <v>5.516</v>
      </c>
      <c r="U181" s="23">
        <v>48121</v>
      </c>
      <c r="V181" s="15">
        <v>4.1500000000000002E-2</v>
      </c>
      <c r="W181" s="24">
        <v>4.1099999999999998E-2</v>
      </c>
      <c r="X181" s="12" t="s">
        <v>191</v>
      </c>
      <c r="Y181" s="12"/>
      <c r="Z181" s="14">
        <v>62055</v>
      </c>
      <c r="AA181" s="14">
        <v>1</v>
      </c>
      <c r="AB181" s="14">
        <v>103.86</v>
      </c>
      <c r="AC181" s="14">
        <v>0</v>
      </c>
      <c r="AD181" s="14">
        <v>64.450320000000005</v>
      </c>
      <c r="AE181" s="11"/>
      <c r="AF181" s="11"/>
      <c r="AG181" s="12" t="s">
        <v>19</v>
      </c>
      <c r="AH181" s="15">
        <v>1.2720437E-4</v>
      </c>
      <c r="AI181" s="15">
        <v>1.95359782E-4</v>
      </c>
      <c r="AJ181" s="15">
        <f t="shared" si="2"/>
        <v>2.2590129136152406E-5</v>
      </c>
    </row>
    <row r="182" spans="1:36" ht="13.5" thickBot="1">
      <c r="A182" s="21">
        <v>13908</v>
      </c>
      <c r="B182" s="21">
        <v>13908</v>
      </c>
      <c r="C182" s="12" t="s">
        <v>329</v>
      </c>
      <c r="D182" s="12" t="s">
        <v>330</v>
      </c>
      <c r="E182" s="12" t="s">
        <v>297</v>
      </c>
      <c r="F182" s="12" t="s">
        <v>777</v>
      </c>
      <c r="G182" s="12" t="s">
        <v>778</v>
      </c>
      <c r="H182" s="12" t="s">
        <v>185</v>
      </c>
      <c r="I182" s="12" t="s">
        <v>200</v>
      </c>
      <c r="J182" s="12" t="s">
        <v>72</v>
      </c>
      <c r="K182" s="12" t="s">
        <v>333</v>
      </c>
      <c r="L182" s="12" t="s">
        <v>187</v>
      </c>
      <c r="M182" s="12" t="s">
        <v>107</v>
      </c>
      <c r="N182" s="12" t="s">
        <v>270</v>
      </c>
      <c r="O182" s="12" t="s">
        <v>73</v>
      </c>
      <c r="P182" s="12" t="s">
        <v>206</v>
      </c>
      <c r="Q182" s="12" t="s">
        <v>75</v>
      </c>
      <c r="R182" s="12" t="s">
        <v>190</v>
      </c>
      <c r="S182" s="12" t="s">
        <v>76</v>
      </c>
      <c r="T182" s="22">
        <v>3.5379999999999998</v>
      </c>
      <c r="U182" s="23">
        <v>47223</v>
      </c>
      <c r="V182" s="15">
        <v>6.25E-2</v>
      </c>
      <c r="W182" s="24">
        <v>5.79E-2</v>
      </c>
      <c r="X182" s="12" t="s">
        <v>191</v>
      </c>
      <c r="Y182" s="12"/>
      <c r="Z182" s="14">
        <v>476000</v>
      </c>
      <c r="AA182" s="14">
        <v>1</v>
      </c>
      <c r="AB182" s="14">
        <v>104.79</v>
      </c>
      <c r="AC182" s="14">
        <v>0</v>
      </c>
      <c r="AD182" s="14">
        <v>498.80040000000002</v>
      </c>
      <c r="AE182" s="11"/>
      <c r="AF182" s="11"/>
      <c r="AG182" s="12" t="s">
        <v>19</v>
      </c>
      <c r="AH182" s="15">
        <v>8.6545454499999998E-4</v>
      </c>
      <c r="AI182" s="15">
        <v>1.511948083E-3</v>
      </c>
      <c r="AJ182" s="15">
        <f t="shared" si="2"/>
        <v>1.7483179989121039E-4</v>
      </c>
    </row>
    <row r="183" spans="1:36" ht="13.5" thickBot="1">
      <c r="A183" s="21">
        <v>13908</v>
      </c>
      <c r="B183" s="21">
        <v>13908</v>
      </c>
      <c r="C183" s="12" t="s">
        <v>779</v>
      </c>
      <c r="D183" s="12" t="s">
        <v>780</v>
      </c>
      <c r="E183" s="12" t="s">
        <v>297</v>
      </c>
      <c r="F183" s="12" t="s">
        <v>781</v>
      </c>
      <c r="G183" s="12" t="s">
        <v>782</v>
      </c>
      <c r="H183" s="12" t="s">
        <v>185</v>
      </c>
      <c r="I183" s="12" t="s">
        <v>200</v>
      </c>
      <c r="J183" s="12" t="s">
        <v>72</v>
      </c>
      <c r="K183" s="12" t="s">
        <v>333</v>
      </c>
      <c r="L183" s="12" t="s">
        <v>187</v>
      </c>
      <c r="M183" s="12" t="s">
        <v>107</v>
      </c>
      <c r="N183" s="12" t="s">
        <v>282</v>
      </c>
      <c r="O183" s="12" t="s">
        <v>73</v>
      </c>
      <c r="P183" s="12" t="s">
        <v>783</v>
      </c>
      <c r="Q183" s="12" t="s">
        <v>232</v>
      </c>
      <c r="R183" s="12" t="s">
        <v>190</v>
      </c>
      <c r="S183" s="12" t="s">
        <v>76</v>
      </c>
      <c r="T183" s="22">
        <v>2.8959999999999999</v>
      </c>
      <c r="U183" s="23">
        <v>47119</v>
      </c>
      <c r="V183" s="15">
        <v>9.4E-2</v>
      </c>
      <c r="W183" s="24">
        <v>6.9500000000000006E-2</v>
      </c>
      <c r="X183" s="12" t="s">
        <v>191</v>
      </c>
      <c r="Y183" s="12"/>
      <c r="Z183" s="14">
        <v>1959000</v>
      </c>
      <c r="AA183" s="14">
        <v>1</v>
      </c>
      <c r="AB183" s="14">
        <v>109.8</v>
      </c>
      <c r="AC183" s="14">
        <v>0</v>
      </c>
      <c r="AD183" s="14">
        <v>2150.982</v>
      </c>
      <c r="AE183" s="11"/>
      <c r="AF183" s="11"/>
      <c r="AG183" s="12" t="s">
        <v>19</v>
      </c>
      <c r="AH183" s="15">
        <v>6.422950819E-3</v>
      </c>
      <c r="AI183" s="15">
        <v>6.519988983E-3</v>
      </c>
      <c r="AJ183" s="15">
        <f t="shared" si="2"/>
        <v>7.5392893548921665E-4</v>
      </c>
    </row>
    <row r="184" spans="1:36" ht="13.5" thickBot="1">
      <c r="A184" s="21">
        <v>13908</v>
      </c>
      <c r="B184" s="21">
        <v>13908</v>
      </c>
      <c r="C184" s="12" t="s">
        <v>784</v>
      </c>
      <c r="D184" s="12" t="s">
        <v>785</v>
      </c>
      <c r="E184" s="12" t="s">
        <v>182</v>
      </c>
      <c r="F184" s="12" t="s">
        <v>786</v>
      </c>
      <c r="G184" s="12" t="s">
        <v>787</v>
      </c>
      <c r="H184" s="12" t="s">
        <v>185</v>
      </c>
      <c r="I184" s="12" t="s">
        <v>200</v>
      </c>
      <c r="J184" s="12" t="s">
        <v>72</v>
      </c>
      <c r="K184" s="12" t="s">
        <v>72</v>
      </c>
      <c r="L184" s="12" t="s">
        <v>187</v>
      </c>
      <c r="M184" s="12" t="s">
        <v>107</v>
      </c>
      <c r="N184" s="12" t="s">
        <v>196</v>
      </c>
      <c r="O184" s="12" t="s">
        <v>73</v>
      </c>
      <c r="P184" s="12" t="s">
        <v>328</v>
      </c>
      <c r="Q184" s="12" t="s">
        <v>328</v>
      </c>
      <c r="R184" s="12" t="s">
        <v>190</v>
      </c>
      <c r="S184" s="12" t="s">
        <v>76</v>
      </c>
      <c r="T184" s="22">
        <v>3.71</v>
      </c>
      <c r="U184" s="23">
        <v>48914</v>
      </c>
      <c r="V184" s="15">
        <v>6.7299999999999999E-2</v>
      </c>
      <c r="W184" s="24">
        <v>5.8400000000000001E-2</v>
      </c>
      <c r="X184" s="12" t="s">
        <v>191</v>
      </c>
      <c r="Y184" s="12"/>
      <c r="Z184" s="14">
        <v>189000</v>
      </c>
      <c r="AA184" s="14">
        <v>1</v>
      </c>
      <c r="AB184" s="14">
        <v>105.84</v>
      </c>
      <c r="AC184" s="14">
        <v>0</v>
      </c>
      <c r="AD184" s="14">
        <v>200.0376</v>
      </c>
      <c r="AE184" s="11"/>
      <c r="AF184" s="11"/>
      <c r="AG184" s="12" t="s">
        <v>19</v>
      </c>
      <c r="AH184" s="15">
        <v>6.8727272699999997E-4</v>
      </c>
      <c r="AI184" s="15">
        <v>6.0634768100000002E-4</v>
      </c>
      <c r="AJ184" s="15">
        <f t="shared" si="2"/>
        <v>7.0114085020617432E-5</v>
      </c>
    </row>
    <row r="185" spans="1:36" ht="13.5" thickBot="1">
      <c r="A185" s="21">
        <v>13908</v>
      </c>
      <c r="B185" s="21">
        <v>13908</v>
      </c>
      <c r="C185" s="12" t="s">
        <v>788</v>
      </c>
      <c r="D185" s="12" t="s">
        <v>789</v>
      </c>
      <c r="E185" s="12" t="s">
        <v>297</v>
      </c>
      <c r="F185" s="12" t="s">
        <v>790</v>
      </c>
      <c r="G185" s="12" t="s">
        <v>791</v>
      </c>
      <c r="H185" s="12" t="s">
        <v>185</v>
      </c>
      <c r="I185" s="12" t="s">
        <v>200</v>
      </c>
      <c r="J185" s="12" t="s">
        <v>72</v>
      </c>
      <c r="K185" s="12" t="s">
        <v>333</v>
      </c>
      <c r="L185" s="12" t="s">
        <v>187</v>
      </c>
      <c r="M185" s="12" t="s">
        <v>107</v>
      </c>
      <c r="N185" s="12" t="s">
        <v>270</v>
      </c>
      <c r="O185" s="12" t="s">
        <v>73</v>
      </c>
      <c r="P185" s="12" t="s">
        <v>197</v>
      </c>
      <c r="Q185" s="12" t="s">
        <v>75</v>
      </c>
      <c r="R185" s="12" t="s">
        <v>190</v>
      </c>
      <c r="S185" s="12" t="s">
        <v>76</v>
      </c>
      <c r="T185" s="22">
        <v>3.0840000000000001</v>
      </c>
      <c r="U185" s="23">
        <v>47118</v>
      </c>
      <c r="V185" s="15">
        <v>7.8799999999999995E-2</v>
      </c>
      <c r="W185" s="24">
        <v>6.5799999999999997E-2</v>
      </c>
      <c r="X185" s="12" t="s">
        <v>191</v>
      </c>
      <c r="Y185" s="12"/>
      <c r="Z185" s="14">
        <v>1076000</v>
      </c>
      <c r="AA185" s="14">
        <v>1</v>
      </c>
      <c r="AB185" s="14">
        <v>104.5</v>
      </c>
      <c r="AC185" s="14">
        <v>0</v>
      </c>
      <c r="AD185" s="14">
        <v>1124.42</v>
      </c>
      <c r="AE185" s="11"/>
      <c r="AF185" s="11"/>
      <c r="AG185" s="12" t="s">
        <v>19</v>
      </c>
      <c r="AH185" s="15">
        <v>3.0742857140000001E-3</v>
      </c>
      <c r="AI185" s="15">
        <v>3.4083065369999999E-3</v>
      </c>
      <c r="AJ185" s="15">
        <f t="shared" si="2"/>
        <v>3.9411430390527913E-4</v>
      </c>
    </row>
    <row r="186" spans="1:36" ht="13.5" thickBot="1">
      <c r="A186" s="21">
        <v>13908</v>
      </c>
      <c r="B186" s="21">
        <v>13908</v>
      </c>
      <c r="C186" s="12" t="s">
        <v>792</v>
      </c>
      <c r="D186" s="12" t="s">
        <v>793</v>
      </c>
      <c r="E186" s="12" t="s">
        <v>182</v>
      </c>
      <c r="F186" s="12" t="s">
        <v>794</v>
      </c>
      <c r="G186" s="12" t="s">
        <v>795</v>
      </c>
      <c r="H186" s="12" t="s">
        <v>185</v>
      </c>
      <c r="I186" s="12" t="s">
        <v>200</v>
      </c>
      <c r="J186" s="12" t="s">
        <v>72</v>
      </c>
      <c r="K186" s="12" t="s">
        <v>72</v>
      </c>
      <c r="L186" s="12" t="s">
        <v>187</v>
      </c>
      <c r="M186" s="12" t="s">
        <v>107</v>
      </c>
      <c r="N186" s="12" t="s">
        <v>389</v>
      </c>
      <c r="O186" s="12" t="s">
        <v>73</v>
      </c>
      <c r="P186" s="12" t="s">
        <v>189</v>
      </c>
      <c r="Q186" s="12" t="s">
        <v>75</v>
      </c>
      <c r="R186" s="12" t="s">
        <v>190</v>
      </c>
      <c r="S186" s="12" t="s">
        <v>76</v>
      </c>
      <c r="T186" s="22">
        <v>3.923</v>
      </c>
      <c r="U186" s="23">
        <v>48364</v>
      </c>
      <c r="V186" s="15">
        <v>5.9799999999999999E-2</v>
      </c>
      <c r="W186" s="24">
        <v>5.28E-2</v>
      </c>
      <c r="X186" s="12" t="s">
        <v>191</v>
      </c>
      <c r="Y186" s="12"/>
      <c r="Z186" s="14">
        <v>1348000</v>
      </c>
      <c r="AA186" s="14">
        <v>1</v>
      </c>
      <c r="AB186" s="14">
        <v>105.02</v>
      </c>
      <c r="AC186" s="14">
        <v>0</v>
      </c>
      <c r="AD186" s="14">
        <v>1415.6695999999999</v>
      </c>
      <c r="AE186" s="11"/>
      <c r="AF186" s="11"/>
      <c r="AG186" s="12" t="s">
        <v>19</v>
      </c>
      <c r="AH186" s="15">
        <v>6.7400000000000003E-3</v>
      </c>
      <c r="AI186" s="15">
        <v>4.2911331640000001E-3</v>
      </c>
      <c r="AJ186" s="15">
        <f t="shared" si="2"/>
        <v>4.9619860813918722E-4</v>
      </c>
    </row>
    <row r="187" spans="1:36" ht="13.5" thickBot="1">
      <c r="A187" s="21">
        <v>13908</v>
      </c>
      <c r="B187" s="21">
        <v>13908</v>
      </c>
      <c r="C187" s="12" t="s">
        <v>796</v>
      </c>
      <c r="D187" s="12" t="s">
        <v>797</v>
      </c>
      <c r="E187" s="12" t="s">
        <v>182</v>
      </c>
      <c r="F187" s="12" t="s">
        <v>798</v>
      </c>
      <c r="G187" s="12" t="s">
        <v>799</v>
      </c>
      <c r="H187" s="12" t="s">
        <v>185</v>
      </c>
      <c r="I187" s="12" t="s">
        <v>186</v>
      </c>
      <c r="J187" s="12" t="s">
        <v>72</v>
      </c>
      <c r="K187" s="12" t="s">
        <v>72</v>
      </c>
      <c r="L187" s="12" t="s">
        <v>187</v>
      </c>
      <c r="M187" s="12" t="s">
        <v>107</v>
      </c>
      <c r="N187" s="12" t="s">
        <v>205</v>
      </c>
      <c r="O187" s="12" t="s">
        <v>73</v>
      </c>
      <c r="P187" s="12" t="s">
        <v>206</v>
      </c>
      <c r="Q187" s="12" t="s">
        <v>75</v>
      </c>
      <c r="R187" s="12" t="s">
        <v>190</v>
      </c>
      <c r="S187" s="12" t="s">
        <v>76</v>
      </c>
      <c r="T187" s="22">
        <v>3.3170000000000002</v>
      </c>
      <c r="U187" s="23">
        <v>47573</v>
      </c>
      <c r="V187" s="15">
        <v>3.3399999999999999E-2</v>
      </c>
      <c r="W187" s="24">
        <v>3.0499999999999999E-2</v>
      </c>
      <c r="X187" s="12" t="s">
        <v>191</v>
      </c>
      <c r="Y187" s="12"/>
      <c r="Z187" s="14">
        <v>1849000</v>
      </c>
      <c r="AA187" s="14">
        <v>1</v>
      </c>
      <c r="AB187" s="14">
        <v>102.84</v>
      </c>
      <c r="AC187" s="14">
        <v>0</v>
      </c>
      <c r="AD187" s="14">
        <v>1901.5116</v>
      </c>
      <c r="AE187" s="11"/>
      <c r="AF187" s="11"/>
      <c r="AG187" s="12" t="s">
        <v>19</v>
      </c>
      <c r="AH187" s="15">
        <v>1.7183966949999999E-3</v>
      </c>
      <c r="AI187" s="15">
        <v>5.763802153E-3</v>
      </c>
      <c r="AJ187" s="15">
        <f t="shared" si="2"/>
        <v>6.6648843012558784E-4</v>
      </c>
    </row>
    <row r="188" spans="1:36" ht="13.5" thickBot="1">
      <c r="A188" s="21">
        <v>13908</v>
      </c>
      <c r="B188" s="21">
        <v>13908</v>
      </c>
      <c r="C188" s="12" t="s">
        <v>476</v>
      </c>
      <c r="D188" s="12" t="s">
        <v>477</v>
      </c>
      <c r="E188" s="12" t="s">
        <v>182</v>
      </c>
      <c r="F188" s="12" t="s">
        <v>800</v>
      </c>
      <c r="G188" s="12" t="s">
        <v>801</v>
      </c>
      <c r="H188" s="12" t="s">
        <v>185</v>
      </c>
      <c r="I188" s="12" t="s">
        <v>261</v>
      </c>
      <c r="J188" s="12" t="s">
        <v>72</v>
      </c>
      <c r="K188" s="12" t="s">
        <v>72</v>
      </c>
      <c r="L188" s="12" t="s">
        <v>187</v>
      </c>
      <c r="M188" s="12" t="s">
        <v>107</v>
      </c>
      <c r="N188" s="12" t="s">
        <v>270</v>
      </c>
      <c r="O188" s="12" t="s">
        <v>73</v>
      </c>
      <c r="P188" s="12" t="s">
        <v>480</v>
      </c>
      <c r="Q188" s="12" t="s">
        <v>232</v>
      </c>
      <c r="R188" s="12" t="s">
        <v>190</v>
      </c>
      <c r="S188" s="12" t="s">
        <v>76</v>
      </c>
      <c r="T188" s="22">
        <v>4.4390000000000001</v>
      </c>
      <c r="U188" s="23">
        <v>47818</v>
      </c>
      <c r="V188" s="15">
        <v>6.7000000000000004E-2</v>
      </c>
      <c r="W188" s="24">
        <v>6.0299999999999999E-2</v>
      </c>
      <c r="X188" s="12" t="s">
        <v>191</v>
      </c>
      <c r="Y188" s="12"/>
      <c r="Z188" s="14">
        <v>799000</v>
      </c>
      <c r="AA188" s="14">
        <v>1</v>
      </c>
      <c r="AB188" s="14">
        <v>104.42</v>
      </c>
      <c r="AC188" s="14">
        <v>0</v>
      </c>
      <c r="AD188" s="14">
        <v>834.31579999999997</v>
      </c>
      <c r="AE188" s="11"/>
      <c r="AF188" s="11"/>
      <c r="AG188" s="12" t="s">
        <v>19</v>
      </c>
      <c r="AH188" s="15">
        <v>5.7291591969999998E-3</v>
      </c>
      <c r="AI188" s="15">
        <v>2.528951811E-3</v>
      </c>
      <c r="AJ188" s="15">
        <f t="shared" si="2"/>
        <v>2.9243146756032092E-4</v>
      </c>
    </row>
    <row r="189" spans="1:36" ht="13.5" thickBot="1">
      <c r="A189" s="21">
        <v>13908</v>
      </c>
      <c r="B189" s="21">
        <v>13908</v>
      </c>
      <c r="C189" s="12" t="s">
        <v>354</v>
      </c>
      <c r="D189" s="12" t="s">
        <v>355</v>
      </c>
      <c r="E189" s="12" t="s">
        <v>297</v>
      </c>
      <c r="F189" s="12" t="s">
        <v>802</v>
      </c>
      <c r="G189" s="12" t="s">
        <v>803</v>
      </c>
      <c r="H189" s="12" t="s">
        <v>185</v>
      </c>
      <c r="I189" s="12" t="s">
        <v>200</v>
      </c>
      <c r="J189" s="12" t="s">
        <v>72</v>
      </c>
      <c r="K189" s="12" t="s">
        <v>333</v>
      </c>
      <c r="L189" s="12" t="s">
        <v>187</v>
      </c>
      <c r="M189" s="12" t="s">
        <v>107</v>
      </c>
      <c r="N189" s="12" t="s">
        <v>270</v>
      </c>
      <c r="O189" s="12" t="s">
        <v>73</v>
      </c>
      <c r="P189" s="12" t="s">
        <v>189</v>
      </c>
      <c r="Q189" s="12" t="s">
        <v>75</v>
      </c>
      <c r="R189" s="12" t="s">
        <v>190</v>
      </c>
      <c r="S189" s="12" t="s">
        <v>76</v>
      </c>
      <c r="T189" s="22">
        <v>3.9510000000000001</v>
      </c>
      <c r="U189" s="23">
        <v>47421</v>
      </c>
      <c r="V189" s="15">
        <v>7.1099999999999997E-2</v>
      </c>
      <c r="W189" s="24">
        <v>5.5399999999999998E-2</v>
      </c>
      <c r="X189" s="12" t="s">
        <v>191</v>
      </c>
      <c r="Y189" s="12"/>
      <c r="Z189" s="14">
        <v>568000</v>
      </c>
      <c r="AA189" s="14">
        <v>1</v>
      </c>
      <c r="AB189" s="14">
        <v>108.28</v>
      </c>
      <c r="AC189" s="14">
        <v>0</v>
      </c>
      <c r="AD189" s="14">
        <v>615.03039999999999</v>
      </c>
      <c r="AE189" s="11"/>
      <c r="AF189" s="11"/>
      <c r="AG189" s="12" t="s">
        <v>19</v>
      </c>
      <c r="AH189" s="15">
        <v>1.362110311E-3</v>
      </c>
      <c r="AI189" s="15">
        <v>1.864260804E-3</v>
      </c>
      <c r="AJ189" s="15">
        <f t="shared" si="2"/>
        <v>2.1557094144233058E-4</v>
      </c>
    </row>
    <row r="190" spans="1:36" ht="13.5" thickBot="1">
      <c r="A190" s="21">
        <v>13908</v>
      </c>
      <c r="B190" s="21">
        <v>13908</v>
      </c>
      <c r="C190" s="12" t="s">
        <v>804</v>
      </c>
      <c r="D190" s="12" t="s">
        <v>805</v>
      </c>
      <c r="E190" s="12" t="s">
        <v>182</v>
      </c>
      <c r="F190" s="12" t="s">
        <v>806</v>
      </c>
      <c r="G190" s="12" t="s">
        <v>807</v>
      </c>
      <c r="H190" s="12" t="s">
        <v>185</v>
      </c>
      <c r="I190" s="12" t="s">
        <v>200</v>
      </c>
      <c r="J190" s="12" t="s">
        <v>72</v>
      </c>
      <c r="K190" s="12" t="s">
        <v>72</v>
      </c>
      <c r="L190" s="12" t="s">
        <v>187</v>
      </c>
      <c r="M190" s="12" t="s">
        <v>107</v>
      </c>
      <c r="N190" s="12" t="s">
        <v>222</v>
      </c>
      <c r="O190" s="12" t="s">
        <v>73</v>
      </c>
      <c r="P190" s="12" t="s">
        <v>263</v>
      </c>
      <c r="Q190" s="12" t="s">
        <v>232</v>
      </c>
      <c r="R190" s="12" t="s">
        <v>190</v>
      </c>
      <c r="S190" s="12" t="s">
        <v>76</v>
      </c>
      <c r="T190" s="22">
        <v>4.7789999999999999</v>
      </c>
      <c r="U190" s="23">
        <v>49125</v>
      </c>
      <c r="V190" s="15">
        <v>5.8500000000000003E-2</v>
      </c>
      <c r="W190" s="24">
        <v>5.2699999999999997E-2</v>
      </c>
      <c r="X190" s="12" t="s">
        <v>191</v>
      </c>
      <c r="Y190" s="12"/>
      <c r="Z190" s="14">
        <v>590000</v>
      </c>
      <c r="AA190" s="14">
        <v>1</v>
      </c>
      <c r="AB190" s="14">
        <v>106.89</v>
      </c>
      <c r="AC190" s="14">
        <v>0</v>
      </c>
      <c r="AD190" s="14">
        <v>630.65099999999995</v>
      </c>
      <c r="AE190" s="11"/>
      <c r="AF190" s="11"/>
      <c r="AG190" s="12" t="s">
        <v>19</v>
      </c>
      <c r="AH190" s="15">
        <v>3.8064516119999999E-3</v>
      </c>
      <c r="AI190" s="15">
        <v>1.9116094749999999E-3</v>
      </c>
      <c r="AJ190" s="15">
        <f t="shared" si="2"/>
        <v>2.2104603250757559E-4</v>
      </c>
    </row>
    <row r="191" spans="1:36" ht="13.5" thickBot="1">
      <c r="A191" s="21">
        <v>13908</v>
      </c>
      <c r="B191" s="21">
        <v>13908</v>
      </c>
      <c r="C191" s="12" t="s">
        <v>752</v>
      </c>
      <c r="D191" s="12" t="s">
        <v>753</v>
      </c>
      <c r="E191" s="12" t="s">
        <v>182</v>
      </c>
      <c r="F191" s="12" t="s">
        <v>808</v>
      </c>
      <c r="G191" s="12" t="s">
        <v>809</v>
      </c>
      <c r="H191" s="12" t="s">
        <v>185</v>
      </c>
      <c r="I191" s="12" t="s">
        <v>186</v>
      </c>
      <c r="J191" s="12" t="s">
        <v>72</v>
      </c>
      <c r="K191" s="12" t="s">
        <v>72</v>
      </c>
      <c r="L191" s="12" t="s">
        <v>187</v>
      </c>
      <c r="M191" s="12" t="s">
        <v>107</v>
      </c>
      <c r="N191" s="12" t="s">
        <v>270</v>
      </c>
      <c r="O191" s="12" t="s">
        <v>73</v>
      </c>
      <c r="P191" s="12" t="s">
        <v>197</v>
      </c>
      <c r="Q191" s="12" t="s">
        <v>75</v>
      </c>
      <c r="R191" s="12" t="s">
        <v>190</v>
      </c>
      <c r="S191" s="12" t="s">
        <v>76</v>
      </c>
      <c r="T191" s="22">
        <v>4.593</v>
      </c>
      <c r="U191" s="23">
        <v>47756</v>
      </c>
      <c r="V191" s="15">
        <v>4.24E-2</v>
      </c>
      <c r="W191" s="24">
        <v>3.61E-2</v>
      </c>
      <c r="X191" s="12" t="s">
        <v>191</v>
      </c>
      <c r="Y191" s="12"/>
      <c r="Z191" s="14">
        <v>1367000</v>
      </c>
      <c r="AA191" s="14">
        <v>1</v>
      </c>
      <c r="AB191" s="14">
        <v>104.85</v>
      </c>
      <c r="AC191" s="14">
        <v>0</v>
      </c>
      <c r="AD191" s="14">
        <v>1433.2995000000001</v>
      </c>
      <c r="AE191" s="11"/>
      <c r="AF191" s="11"/>
      <c r="AG191" s="12" t="s">
        <v>19</v>
      </c>
      <c r="AH191" s="15">
        <v>2.1193798439999999E-3</v>
      </c>
      <c r="AI191" s="15">
        <v>4.3445723630000004E-3</v>
      </c>
      <c r="AJ191" s="15">
        <f t="shared" si="2"/>
        <v>5.0237796795706642E-4</v>
      </c>
    </row>
    <row r="192" spans="1:36" ht="13.5" thickBot="1">
      <c r="A192" s="21">
        <v>13908</v>
      </c>
      <c r="B192" s="21">
        <v>13908</v>
      </c>
      <c r="C192" s="12" t="s">
        <v>211</v>
      </c>
      <c r="D192" s="12" t="s">
        <v>212</v>
      </c>
      <c r="E192" s="12" t="s">
        <v>182</v>
      </c>
      <c r="F192" s="12" t="s">
        <v>810</v>
      </c>
      <c r="G192" s="12" t="s">
        <v>811</v>
      </c>
      <c r="H192" s="12" t="s">
        <v>185</v>
      </c>
      <c r="I192" s="12" t="s">
        <v>186</v>
      </c>
      <c r="J192" s="12" t="s">
        <v>72</v>
      </c>
      <c r="K192" s="12" t="s">
        <v>72</v>
      </c>
      <c r="L192" s="12" t="s">
        <v>187</v>
      </c>
      <c r="M192" s="12" t="s">
        <v>107</v>
      </c>
      <c r="N192" s="12" t="s">
        <v>205</v>
      </c>
      <c r="O192" s="12" t="s">
        <v>73</v>
      </c>
      <c r="P192" s="12" t="s">
        <v>231</v>
      </c>
      <c r="Q192" s="12" t="s">
        <v>232</v>
      </c>
      <c r="R192" s="12" t="s">
        <v>190</v>
      </c>
      <c r="S192" s="12" t="s">
        <v>76</v>
      </c>
      <c r="T192" s="22">
        <v>11.904</v>
      </c>
      <c r="U192" s="23">
        <v>53329</v>
      </c>
      <c r="V192" s="15">
        <v>3.6700000000000003E-2</v>
      </c>
      <c r="W192" s="24">
        <v>3.4299999999999997E-2</v>
      </c>
      <c r="X192" s="12" t="s">
        <v>191</v>
      </c>
      <c r="Y192" s="12"/>
      <c r="Z192" s="14">
        <v>1495000</v>
      </c>
      <c r="AA192" s="14">
        <v>1</v>
      </c>
      <c r="AB192" s="14">
        <v>105.88</v>
      </c>
      <c r="AC192" s="14">
        <v>0</v>
      </c>
      <c r="AD192" s="14">
        <v>1582.9059999999999</v>
      </c>
      <c r="AE192" s="11"/>
      <c r="AF192" s="11"/>
      <c r="AG192" s="12" t="s">
        <v>19</v>
      </c>
      <c r="AH192" s="15">
        <v>4.5545914199999999E-4</v>
      </c>
      <c r="AI192" s="15">
        <v>4.7980548800000003E-3</v>
      </c>
      <c r="AJ192" s="15">
        <f t="shared" si="2"/>
        <v>5.5481572396212241E-4</v>
      </c>
    </row>
    <row r="193" spans="1:36" ht="13.5" thickBot="1">
      <c r="A193" s="21">
        <v>13908</v>
      </c>
      <c r="B193" s="21">
        <v>13908</v>
      </c>
      <c r="C193" s="12" t="s">
        <v>812</v>
      </c>
      <c r="D193" s="12" t="s">
        <v>813</v>
      </c>
      <c r="E193" s="12" t="s">
        <v>182</v>
      </c>
      <c r="F193" s="12" t="s">
        <v>814</v>
      </c>
      <c r="G193" s="12" t="s">
        <v>815</v>
      </c>
      <c r="H193" s="12" t="s">
        <v>185</v>
      </c>
      <c r="I193" s="12" t="s">
        <v>200</v>
      </c>
      <c r="J193" s="12" t="s">
        <v>72</v>
      </c>
      <c r="K193" s="12" t="s">
        <v>72</v>
      </c>
      <c r="L193" s="12" t="s">
        <v>187</v>
      </c>
      <c r="M193" s="12" t="s">
        <v>107</v>
      </c>
      <c r="N193" s="12" t="s">
        <v>196</v>
      </c>
      <c r="O193" s="12" t="s">
        <v>73</v>
      </c>
      <c r="P193" s="12" t="s">
        <v>328</v>
      </c>
      <c r="Q193" s="12" t="s">
        <v>328</v>
      </c>
      <c r="R193" s="12" t="s">
        <v>190</v>
      </c>
      <c r="S193" s="12" t="s">
        <v>76</v>
      </c>
      <c r="T193" s="22">
        <v>2.48</v>
      </c>
      <c r="U193" s="23">
        <v>46934</v>
      </c>
      <c r="V193" s="15">
        <v>7.9399999999999998E-2</v>
      </c>
      <c r="W193" s="24">
        <v>6.5500000000000003E-2</v>
      </c>
      <c r="X193" s="12" t="s">
        <v>191</v>
      </c>
      <c r="Y193" s="12"/>
      <c r="Z193" s="14">
        <v>100000</v>
      </c>
      <c r="AA193" s="14">
        <v>1</v>
      </c>
      <c r="AB193" s="14">
        <v>105.61</v>
      </c>
      <c r="AC193" s="14">
        <v>0</v>
      </c>
      <c r="AD193" s="14">
        <v>105.61</v>
      </c>
      <c r="AE193" s="11"/>
      <c r="AF193" s="11"/>
      <c r="AG193" s="12" t="s">
        <v>19</v>
      </c>
      <c r="AH193" s="15">
        <v>1.672240802E-3</v>
      </c>
      <c r="AI193" s="15">
        <v>3.2012171000000002E-4</v>
      </c>
      <c r="AJ193" s="15">
        <f t="shared" si="2"/>
        <v>3.7016783439850347E-5</v>
      </c>
    </row>
    <row r="194" spans="1:36" ht="13.5" thickBot="1">
      <c r="A194" s="21">
        <v>13908</v>
      </c>
      <c r="B194" s="21">
        <v>13908</v>
      </c>
      <c r="C194" s="12" t="s">
        <v>816</v>
      </c>
      <c r="D194" s="12" t="s">
        <v>817</v>
      </c>
      <c r="E194" s="12" t="s">
        <v>182</v>
      </c>
      <c r="F194" s="12" t="s">
        <v>818</v>
      </c>
      <c r="G194" s="12" t="s">
        <v>819</v>
      </c>
      <c r="H194" s="12" t="s">
        <v>185</v>
      </c>
      <c r="I194" s="12" t="s">
        <v>186</v>
      </c>
      <c r="J194" s="12" t="s">
        <v>72</v>
      </c>
      <c r="K194" s="12" t="s">
        <v>72</v>
      </c>
      <c r="L194" s="12" t="s">
        <v>187</v>
      </c>
      <c r="M194" s="12" t="s">
        <v>107</v>
      </c>
      <c r="N194" s="12" t="s">
        <v>205</v>
      </c>
      <c r="O194" s="12" t="s">
        <v>73</v>
      </c>
      <c r="P194" s="12" t="s">
        <v>328</v>
      </c>
      <c r="Q194" s="12" t="s">
        <v>328</v>
      </c>
      <c r="R194" s="12" t="s">
        <v>190</v>
      </c>
      <c r="S194" s="12" t="s">
        <v>76</v>
      </c>
      <c r="T194" s="22">
        <v>3.1680000000000001</v>
      </c>
      <c r="U194" s="23">
        <v>46997</v>
      </c>
      <c r="V194" s="15">
        <v>3.7400000000000003E-2</v>
      </c>
      <c r="W194" s="24">
        <v>3.3599999999999998E-2</v>
      </c>
      <c r="X194" s="12" t="s">
        <v>191</v>
      </c>
      <c r="Y194" s="12"/>
      <c r="Z194" s="14">
        <v>599000</v>
      </c>
      <c r="AA194" s="14">
        <v>1</v>
      </c>
      <c r="AB194" s="14">
        <v>103.3</v>
      </c>
      <c r="AC194" s="14">
        <v>0</v>
      </c>
      <c r="AD194" s="14">
        <v>618.76700000000005</v>
      </c>
      <c r="AE194" s="11"/>
      <c r="AF194" s="11"/>
      <c r="AG194" s="12" t="s">
        <v>19</v>
      </c>
      <c r="AH194" s="15">
        <v>3.0100502510000001E-3</v>
      </c>
      <c r="AI194" s="15">
        <v>1.8755870679999999E-3</v>
      </c>
      <c r="AJ194" s="15">
        <f t="shared" ref="AJ194:AJ257" si="3">+AD194/sum</f>
        <v>2.1688063667006798E-4</v>
      </c>
    </row>
    <row r="195" spans="1:36" ht="13.5" thickBot="1">
      <c r="A195" s="21">
        <v>13908</v>
      </c>
      <c r="B195" s="21">
        <v>13908</v>
      </c>
      <c r="C195" s="12" t="s">
        <v>266</v>
      </c>
      <c r="D195" s="12" t="s">
        <v>267</v>
      </c>
      <c r="E195" s="12" t="s">
        <v>182</v>
      </c>
      <c r="F195" s="12" t="s">
        <v>820</v>
      </c>
      <c r="G195" s="12" t="s">
        <v>821</v>
      </c>
      <c r="H195" s="12" t="s">
        <v>185</v>
      </c>
      <c r="I195" s="12" t="s">
        <v>186</v>
      </c>
      <c r="J195" s="12" t="s">
        <v>72</v>
      </c>
      <c r="K195" s="12" t="s">
        <v>72</v>
      </c>
      <c r="L195" s="12" t="s">
        <v>187</v>
      </c>
      <c r="M195" s="12" t="s">
        <v>107</v>
      </c>
      <c r="N195" s="12" t="s">
        <v>270</v>
      </c>
      <c r="O195" s="12" t="s">
        <v>73</v>
      </c>
      <c r="P195" s="12" t="s">
        <v>271</v>
      </c>
      <c r="Q195" s="12" t="s">
        <v>75</v>
      </c>
      <c r="R195" s="12" t="s">
        <v>190</v>
      </c>
      <c r="S195" s="12" t="s">
        <v>76</v>
      </c>
      <c r="T195" s="22">
        <v>6.8310000000000004</v>
      </c>
      <c r="U195" s="23">
        <v>49218</v>
      </c>
      <c r="V195" s="15">
        <v>4.02E-2</v>
      </c>
      <c r="W195" s="24">
        <v>3.56E-2</v>
      </c>
      <c r="X195" s="12" t="s">
        <v>191</v>
      </c>
      <c r="Y195" s="12"/>
      <c r="Z195" s="14">
        <v>160000</v>
      </c>
      <c r="AA195" s="14">
        <v>1</v>
      </c>
      <c r="AB195" s="14">
        <v>104.52</v>
      </c>
      <c r="AC195" s="14">
        <v>0</v>
      </c>
      <c r="AD195" s="14">
        <v>167.232</v>
      </c>
      <c r="AE195" s="11"/>
      <c r="AF195" s="11"/>
      <c r="AG195" s="12" t="s">
        <v>19</v>
      </c>
      <c r="AH195" s="15">
        <v>1.9834382899999999E-4</v>
      </c>
      <c r="AI195" s="15">
        <v>5.0690837800000004E-4</v>
      </c>
      <c r="AJ195" s="15">
        <f t="shared" si="3"/>
        <v>5.8615573603002106E-5</v>
      </c>
    </row>
    <row r="196" spans="1:36" ht="13.5" thickBot="1">
      <c r="A196" s="21">
        <v>13908</v>
      </c>
      <c r="B196" s="21">
        <v>13908</v>
      </c>
      <c r="C196" s="12" t="s">
        <v>822</v>
      </c>
      <c r="D196" s="12" t="s">
        <v>823</v>
      </c>
      <c r="E196" s="12" t="s">
        <v>182</v>
      </c>
      <c r="F196" s="12" t="s">
        <v>824</v>
      </c>
      <c r="G196" s="12" t="s">
        <v>825</v>
      </c>
      <c r="H196" s="12" t="s">
        <v>185</v>
      </c>
      <c r="I196" s="12" t="s">
        <v>186</v>
      </c>
      <c r="J196" s="12" t="s">
        <v>72</v>
      </c>
      <c r="K196" s="12" t="s">
        <v>72</v>
      </c>
      <c r="L196" s="12" t="s">
        <v>187</v>
      </c>
      <c r="M196" s="12" t="s">
        <v>107</v>
      </c>
      <c r="N196" s="12" t="s">
        <v>826</v>
      </c>
      <c r="O196" s="12" t="s">
        <v>73</v>
      </c>
      <c r="P196" s="12" t="s">
        <v>328</v>
      </c>
      <c r="Q196" s="12" t="s">
        <v>328</v>
      </c>
      <c r="R196" s="12" t="s">
        <v>190</v>
      </c>
      <c r="S196" s="12" t="s">
        <v>76</v>
      </c>
      <c r="T196" s="22">
        <v>4.09</v>
      </c>
      <c r="U196" s="23">
        <v>47664</v>
      </c>
      <c r="V196" s="15">
        <v>4.0899999999999999E-2</v>
      </c>
      <c r="W196" s="24">
        <v>3.4599999999999999E-2</v>
      </c>
      <c r="X196" s="12" t="s">
        <v>191</v>
      </c>
      <c r="Y196" s="12"/>
      <c r="Z196" s="14">
        <v>472000</v>
      </c>
      <c r="AA196" s="14">
        <v>1</v>
      </c>
      <c r="AB196" s="14">
        <v>105.13</v>
      </c>
      <c r="AC196" s="14">
        <v>0</v>
      </c>
      <c r="AD196" s="14">
        <v>496.21359999999999</v>
      </c>
      <c r="AE196" s="11"/>
      <c r="AF196" s="11"/>
      <c r="AG196" s="12" t="s">
        <v>19</v>
      </c>
      <c r="AH196" s="15">
        <v>1.3964497039999999E-3</v>
      </c>
      <c r="AI196" s="15">
        <v>1.504107056E-3</v>
      </c>
      <c r="AJ196" s="15">
        <f t="shared" si="3"/>
        <v>1.7392511477235605E-4</v>
      </c>
    </row>
    <row r="197" spans="1:36" ht="13.5" thickBot="1">
      <c r="A197" s="21">
        <v>13908</v>
      </c>
      <c r="B197" s="21">
        <v>13908</v>
      </c>
      <c r="C197" s="12" t="s">
        <v>827</v>
      </c>
      <c r="D197" s="12" t="s">
        <v>828</v>
      </c>
      <c r="E197" s="12" t="s">
        <v>182</v>
      </c>
      <c r="F197" s="12" t="s">
        <v>829</v>
      </c>
      <c r="G197" s="12" t="s">
        <v>830</v>
      </c>
      <c r="H197" s="12" t="s">
        <v>185</v>
      </c>
      <c r="I197" s="12" t="s">
        <v>186</v>
      </c>
      <c r="J197" s="12" t="s">
        <v>72</v>
      </c>
      <c r="K197" s="12" t="s">
        <v>72</v>
      </c>
      <c r="L197" s="12" t="s">
        <v>187</v>
      </c>
      <c r="M197" s="12" t="s">
        <v>107</v>
      </c>
      <c r="N197" s="12" t="s">
        <v>617</v>
      </c>
      <c r="O197" s="12" t="s">
        <v>73</v>
      </c>
      <c r="P197" s="12" t="s">
        <v>831</v>
      </c>
      <c r="Q197" s="12" t="s">
        <v>232</v>
      </c>
      <c r="R197" s="12" t="s">
        <v>190</v>
      </c>
      <c r="S197" s="12" t="s">
        <v>76</v>
      </c>
      <c r="T197" s="22">
        <v>11.385</v>
      </c>
      <c r="U197" s="23">
        <v>55154</v>
      </c>
      <c r="V197" s="15">
        <v>3.2899999999999999E-2</v>
      </c>
      <c r="W197" s="24">
        <v>3.0200000000000001E-2</v>
      </c>
      <c r="X197" s="12" t="s">
        <v>191</v>
      </c>
      <c r="Y197" s="12"/>
      <c r="Z197" s="14">
        <v>200000</v>
      </c>
      <c r="AA197" s="14">
        <v>1</v>
      </c>
      <c r="AB197" s="14">
        <v>105.3</v>
      </c>
      <c r="AC197" s="14">
        <v>0</v>
      </c>
      <c r="AD197" s="14">
        <v>210.6</v>
      </c>
      <c r="AE197" s="11"/>
      <c r="AF197" s="11"/>
      <c r="AG197" s="12" t="s">
        <v>19</v>
      </c>
      <c r="AH197" s="15">
        <v>4.0000000000000002E-4</v>
      </c>
      <c r="AI197" s="15">
        <v>6.3836409600000004E-4</v>
      </c>
      <c r="AJ197" s="15">
        <f t="shared" si="3"/>
        <v>7.3816254070944824E-5</v>
      </c>
    </row>
    <row r="198" spans="1:36" ht="13.5" thickBot="1">
      <c r="A198" s="21">
        <v>13908</v>
      </c>
      <c r="B198" s="21">
        <v>13908</v>
      </c>
      <c r="C198" s="12" t="s">
        <v>832</v>
      </c>
      <c r="D198" s="12" t="s">
        <v>833</v>
      </c>
      <c r="E198" s="12" t="s">
        <v>182</v>
      </c>
      <c r="F198" s="12" t="s">
        <v>834</v>
      </c>
      <c r="G198" s="12" t="s">
        <v>835</v>
      </c>
      <c r="H198" s="12" t="s">
        <v>185</v>
      </c>
      <c r="I198" s="12" t="s">
        <v>200</v>
      </c>
      <c r="J198" s="12" t="s">
        <v>72</v>
      </c>
      <c r="K198" s="12" t="s">
        <v>72</v>
      </c>
      <c r="L198" s="12" t="s">
        <v>187</v>
      </c>
      <c r="M198" s="12" t="s">
        <v>107</v>
      </c>
      <c r="N198" s="12" t="s">
        <v>836</v>
      </c>
      <c r="O198" s="12" t="s">
        <v>73</v>
      </c>
      <c r="P198" s="12" t="s">
        <v>189</v>
      </c>
      <c r="Q198" s="12" t="s">
        <v>75</v>
      </c>
      <c r="R198" s="12" t="s">
        <v>190</v>
      </c>
      <c r="S198" s="12" t="s">
        <v>76</v>
      </c>
      <c r="T198" s="22">
        <v>5.234</v>
      </c>
      <c r="U198" s="23">
        <v>49279</v>
      </c>
      <c r="V198" s="15">
        <v>5.6800000000000003E-2</v>
      </c>
      <c r="W198" s="24">
        <v>5.04E-2</v>
      </c>
      <c r="X198" s="12" t="s">
        <v>191</v>
      </c>
      <c r="Y198" s="12"/>
      <c r="Z198" s="14">
        <v>249000</v>
      </c>
      <c r="AA198" s="14">
        <v>1</v>
      </c>
      <c r="AB198" s="14">
        <v>105.53</v>
      </c>
      <c r="AC198" s="14">
        <v>0</v>
      </c>
      <c r="AD198" s="14">
        <v>262.7697</v>
      </c>
      <c r="AE198" s="11"/>
      <c r="AF198" s="11"/>
      <c r="AG198" s="12" t="s">
        <v>19</v>
      </c>
      <c r="AH198" s="15">
        <v>1.66E-3</v>
      </c>
      <c r="AI198" s="15">
        <v>7.9649924899999997E-4</v>
      </c>
      <c r="AJ198" s="15">
        <f t="shared" si="3"/>
        <v>9.2101970262801274E-5</v>
      </c>
    </row>
    <row r="199" spans="1:36" ht="13.5" thickBot="1">
      <c r="A199" s="21">
        <v>13908</v>
      </c>
      <c r="B199" s="21">
        <v>13908</v>
      </c>
      <c r="C199" s="12" t="s">
        <v>207</v>
      </c>
      <c r="D199" s="12" t="s">
        <v>208</v>
      </c>
      <c r="E199" s="12" t="s">
        <v>182</v>
      </c>
      <c r="F199" s="12" t="s">
        <v>837</v>
      </c>
      <c r="G199" s="12" t="s">
        <v>838</v>
      </c>
      <c r="H199" s="12" t="s">
        <v>185</v>
      </c>
      <c r="I199" s="12" t="s">
        <v>186</v>
      </c>
      <c r="J199" s="12" t="s">
        <v>72</v>
      </c>
      <c r="K199" s="12" t="s">
        <v>72</v>
      </c>
      <c r="L199" s="12" t="s">
        <v>187</v>
      </c>
      <c r="M199" s="12" t="s">
        <v>107</v>
      </c>
      <c r="N199" s="12" t="s">
        <v>205</v>
      </c>
      <c r="O199" s="12" t="s">
        <v>73</v>
      </c>
      <c r="P199" s="12" t="s">
        <v>206</v>
      </c>
      <c r="Q199" s="12" t="s">
        <v>75</v>
      </c>
      <c r="R199" s="12" t="s">
        <v>190</v>
      </c>
      <c r="S199" s="12" t="s">
        <v>76</v>
      </c>
      <c r="T199" s="22">
        <v>7.29</v>
      </c>
      <c r="U199" s="23">
        <v>50160</v>
      </c>
      <c r="V199" s="15">
        <v>3.5999999999999997E-2</v>
      </c>
      <c r="W199" s="24">
        <v>3.2500000000000001E-2</v>
      </c>
      <c r="X199" s="12" t="s">
        <v>191</v>
      </c>
      <c r="Y199" s="12"/>
      <c r="Z199" s="14">
        <v>133000</v>
      </c>
      <c r="AA199" s="14">
        <v>1</v>
      </c>
      <c r="AB199" s="14">
        <v>104.88</v>
      </c>
      <c r="AC199" s="14">
        <v>0</v>
      </c>
      <c r="AD199" s="14">
        <v>139.49039999999999</v>
      </c>
      <c r="AE199" s="11"/>
      <c r="AF199" s="11"/>
      <c r="AG199" s="12" t="s">
        <v>19</v>
      </c>
      <c r="AH199" s="15">
        <v>1.8203866799999999E-4</v>
      </c>
      <c r="AI199" s="15">
        <v>4.2281891299999997E-4</v>
      </c>
      <c r="AJ199" s="15">
        <f t="shared" si="3"/>
        <v>4.889201712657987E-5</v>
      </c>
    </row>
    <row r="200" spans="1:36" ht="13.5" thickBot="1">
      <c r="A200" s="21">
        <v>13908</v>
      </c>
      <c r="B200" s="21">
        <v>13908</v>
      </c>
      <c r="C200" s="12" t="s">
        <v>839</v>
      </c>
      <c r="D200" s="12" t="s">
        <v>840</v>
      </c>
      <c r="E200" s="12" t="s">
        <v>297</v>
      </c>
      <c r="F200" s="12" t="s">
        <v>841</v>
      </c>
      <c r="G200" s="12" t="s">
        <v>842</v>
      </c>
      <c r="H200" s="12" t="s">
        <v>185</v>
      </c>
      <c r="I200" s="12" t="s">
        <v>200</v>
      </c>
      <c r="J200" s="12" t="s">
        <v>72</v>
      </c>
      <c r="K200" s="12" t="s">
        <v>333</v>
      </c>
      <c r="L200" s="12" t="s">
        <v>187</v>
      </c>
      <c r="M200" s="12" t="s">
        <v>107</v>
      </c>
      <c r="N200" s="12" t="s">
        <v>270</v>
      </c>
      <c r="O200" s="12" t="s">
        <v>73</v>
      </c>
      <c r="P200" s="12" t="s">
        <v>338</v>
      </c>
      <c r="Q200" s="12" t="s">
        <v>232</v>
      </c>
      <c r="R200" s="12" t="s">
        <v>190</v>
      </c>
      <c r="S200" s="12" t="s">
        <v>76</v>
      </c>
      <c r="T200" s="22">
        <v>2.2919999999999998</v>
      </c>
      <c r="U200" s="23">
        <v>46660</v>
      </c>
      <c r="V200" s="15">
        <v>9.2999999999999999E-2</v>
      </c>
      <c r="W200" s="24">
        <v>7.0599999999999996E-2</v>
      </c>
      <c r="X200" s="12" t="s">
        <v>191</v>
      </c>
      <c r="Y200" s="12"/>
      <c r="Z200" s="14">
        <v>896000</v>
      </c>
      <c r="AA200" s="14">
        <v>1</v>
      </c>
      <c r="AB200" s="14">
        <v>105.35</v>
      </c>
      <c r="AC200" s="14">
        <v>0</v>
      </c>
      <c r="AD200" s="14">
        <v>943.93600000000004</v>
      </c>
      <c r="AE200" s="11"/>
      <c r="AF200" s="11"/>
      <c r="AG200" s="12" t="s">
        <v>19</v>
      </c>
      <c r="AH200" s="15">
        <v>6.6370370370000004E-3</v>
      </c>
      <c r="AI200" s="15">
        <v>2.8612291129999998E-3</v>
      </c>
      <c r="AJ200" s="15">
        <f t="shared" si="3"/>
        <v>3.3085384426738543E-4</v>
      </c>
    </row>
    <row r="201" spans="1:36" ht="13.5" thickBot="1">
      <c r="A201" s="21">
        <v>13908</v>
      </c>
      <c r="B201" s="21">
        <v>13908</v>
      </c>
      <c r="C201" s="12" t="s">
        <v>843</v>
      </c>
      <c r="D201" s="12" t="s">
        <v>844</v>
      </c>
      <c r="E201" s="12" t="s">
        <v>182</v>
      </c>
      <c r="F201" s="12" t="s">
        <v>845</v>
      </c>
      <c r="G201" s="12" t="s">
        <v>846</v>
      </c>
      <c r="H201" s="12" t="s">
        <v>185</v>
      </c>
      <c r="I201" s="12" t="s">
        <v>200</v>
      </c>
      <c r="J201" s="12" t="s">
        <v>72</v>
      </c>
      <c r="K201" s="12" t="s">
        <v>72</v>
      </c>
      <c r="L201" s="12" t="s">
        <v>187</v>
      </c>
      <c r="M201" s="12" t="s">
        <v>107</v>
      </c>
      <c r="N201" s="12" t="s">
        <v>196</v>
      </c>
      <c r="O201" s="12" t="s">
        <v>73</v>
      </c>
      <c r="P201" s="12" t="s">
        <v>847</v>
      </c>
      <c r="Q201" s="12" t="s">
        <v>75</v>
      </c>
      <c r="R201" s="12" t="s">
        <v>190</v>
      </c>
      <c r="S201" s="12" t="s">
        <v>76</v>
      </c>
      <c r="T201" s="22">
        <v>10.252000000000001</v>
      </c>
      <c r="U201" s="23">
        <v>49491</v>
      </c>
      <c r="V201" s="15">
        <v>4.65E-2</v>
      </c>
      <c r="W201" s="24">
        <v>4.6300000000000001E-2</v>
      </c>
      <c r="X201" s="12" t="s">
        <v>191</v>
      </c>
      <c r="Y201" s="12"/>
      <c r="Z201" s="14">
        <v>5000000</v>
      </c>
      <c r="AA201" s="14">
        <v>1</v>
      </c>
      <c r="AB201" s="14">
        <v>101.86</v>
      </c>
      <c r="AC201" s="14">
        <v>0</v>
      </c>
      <c r="AD201" s="14">
        <v>5093</v>
      </c>
      <c r="AE201" s="11"/>
      <c r="AF201" s="11"/>
      <c r="AG201" s="12" t="s">
        <v>19</v>
      </c>
      <c r="AH201" s="15">
        <v>2.8348094179999998E-3</v>
      </c>
      <c r="AI201" s="15">
        <v>1.5437741410000001E-2</v>
      </c>
      <c r="AJ201" s="15">
        <f t="shared" si="3"/>
        <v>1.7851195725703797E-3</v>
      </c>
    </row>
    <row r="202" spans="1:36" ht="13.5" thickBot="1">
      <c r="A202" s="21">
        <v>13908</v>
      </c>
      <c r="B202" s="21">
        <v>13908</v>
      </c>
      <c r="C202" s="12" t="s">
        <v>848</v>
      </c>
      <c r="D202" s="12" t="s">
        <v>849</v>
      </c>
      <c r="E202" s="12" t="s">
        <v>182</v>
      </c>
      <c r="F202" s="12" t="s">
        <v>850</v>
      </c>
      <c r="G202" s="12" t="s">
        <v>851</v>
      </c>
      <c r="H202" s="12" t="s">
        <v>185</v>
      </c>
      <c r="I202" s="12" t="s">
        <v>200</v>
      </c>
      <c r="J202" s="12" t="s">
        <v>72</v>
      </c>
      <c r="K202" s="12" t="s">
        <v>72</v>
      </c>
      <c r="L202" s="12" t="s">
        <v>187</v>
      </c>
      <c r="M202" s="12" t="s">
        <v>107</v>
      </c>
      <c r="N202" s="12" t="s">
        <v>196</v>
      </c>
      <c r="O202" s="12" t="s">
        <v>73</v>
      </c>
      <c r="P202" s="12" t="s">
        <v>328</v>
      </c>
      <c r="Q202" s="12" t="s">
        <v>328</v>
      </c>
      <c r="R202" s="12" t="s">
        <v>190</v>
      </c>
      <c r="S202" s="12" t="s">
        <v>76</v>
      </c>
      <c r="T202" s="22">
        <v>3.536</v>
      </c>
      <c r="U202" s="23">
        <v>47300</v>
      </c>
      <c r="V202" s="15">
        <v>6.9699999999999998E-2</v>
      </c>
      <c r="W202" s="24">
        <v>6.8699999999999997E-2</v>
      </c>
      <c r="X202" s="12" t="s">
        <v>191</v>
      </c>
      <c r="Y202" s="12"/>
      <c r="Z202" s="14">
        <v>222000</v>
      </c>
      <c r="AA202" s="14">
        <v>1</v>
      </c>
      <c r="AB202" s="14">
        <v>102.47</v>
      </c>
      <c r="AC202" s="14">
        <v>0</v>
      </c>
      <c r="AD202" s="14">
        <v>227.48339999999999</v>
      </c>
      <c r="AE202" s="11"/>
      <c r="AF202" s="11"/>
      <c r="AG202" s="12" t="s">
        <v>19</v>
      </c>
      <c r="AH202" s="15">
        <v>2.7750000000000001E-3</v>
      </c>
      <c r="AI202" s="15">
        <v>6.8954052700000005E-4</v>
      </c>
      <c r="AJ202" s="15">
        <f t="shared" si="3"/>
        <v>7.9733962256991296E-5</v>
      </c>
    </row>
    <row r="203" spans="1:36" ht="13.5" thickBot="1">
      <c r="A203" s="21">
        <v>13908</v>
      </c>
      <c r="B203" s="21">
        <v>13908</v>
      </c>
      <c r="C203" s="12" t="s">
        <v>852</v>
      </c>
      <c r="D203" s="12" t="s">
        <v>853</v>
      </c>
      <c r="E203" s="12" t="s">
        <v>169</v>
      </c>
      <c r="F203" s="12" t="s">
        <v>854</v>
      </c>
      <c r="G203" s="12" t="s">
        <v>855</v>
      </c>
      <c r="H203" s="12" t="s">
        <v>185</v>
      </c>
      <c r="I203" s="12" t="s">
        <v>200</v>
      </c>
      <c r="J203" s="12" t="s">
        <v>72</v>
      </c>
      <c r="K203" s="12" t="s">
        <v>333</v>
      </c>
      <c r="L203" s="12" t="s">
        <v>187</v>
      </c>
      <c r="M203" s="12" t="s">
        <v>107</v>
      </c>
      <c r="N203" s="12" t="s">
        <v>351</v>
      </c>
      <c r="O203" s="12" t="s">
        <v>73</v>
      </c>
      <c r="P203" s="12" t="s">
        <v>241</v>
      </c>
      <c r="Q203" s="12" t="s">
        <v>232</v>
      </c>
      <c r="R203" s="12" t="s">
        <v>190</v>
      </c>
      <c r="S203" s="12" t="s">
        <v>76</v>
      </c>
      <c r="T203" s="22">
        <v>3.952</v>
      </c>
      <c r="U203" s="23">
        <v>47483</v>
      </c>
      <c r="V203" s="15">
        <v>6.3500000000000001E-2</v>
      </c>
      <c r="W203" s="24">
        <v>6.13E-2</v>
      </c>
      <c r="X203" s="12" t="s">
        <v>191</v>
      </c>
      <c r="Y203" s="12"/>
      <c r="Z203" s="14">
        <v>940000</v>
      </c>
      <c r="AA203" s="14">
        <v>1</v>
      </c>
      <c r="AB203" s="14">
        <v>101.38</v>
      </c>
      <c r="AC203" s="14">
        <v>0</v>
      </c>
      <c r="AD203" s="14">
        <v>952.97199999999998</v>
      </c>
      <c r="AE203" s="11"/>
      <c r="AF203" s="11"/>
      <c r="AG203" s="12" t="s">
        <v>19</v>
      </c>
      <c r="AH203" s="15">
        <v>1.610350096E-3</v>
      </c>
      <c r="AI203" s="15">
        <v>2.8886187519999999E-3</v>
      </c>
      <c r="AJ203" s="15">
        <f t="shared" si="3"/>
        <v>3.3402100320273706E-4</v>
      </c>
    </row>
    <row r="204" spans="1:36" ht="13.5" thickBot="1">
      <c r="A204" s="21">
        <v>13908</v>
      </c>
      <c r="B204" s="21">
        <v>13908</v>
      </c>
      <c r="C204" s="12" t="s">
        <v>557</v>
      </c>
      <c r="D204" s="12" t="s">
        <v>558</v>
      </c>
      <c r="E204" s="12" t="s">
        <v>182</v>
      </c>
      <c r="F204" s="12" t="s">
        <v>856</v>
      </c>
      <c r="G204" s="12" t="s">
        <v>857</v>
      </c>
      <c r="H204" s="12" t="s">
        <v>185</v>
      </c>
      <c r="I204" s="12" t="s">
        <v>186</v>
      </c>
      <c r="J204" s="12" t="s">
        <v>72</v>
      </c>
      <c r="K204" s="12" t="s">
        <v>72</v>
      </c>
      <c r="L204" s="12" t="s">
        <v>187</v>
      </c>
      <c r="M204" s="12" t="s">
        <v>107</v>
      </c>
      <c r="N204" s="12" t="s">
        <v>372</v>
      </c>
      <c r="O204" s="12" t="s">
        <v>73</v>
      </c>
      <c r="P204" s="12" t="s">
        <v>74</v>
      </c>
      <c r="Q204" s="12" t="s">
        <v>75</v>
      </c>
      <c r="R204" s="12" t="s">
        <v>190</v>
      </c>
      <c r="S204" s="12" t="s">
        <v>76</v>
      </c>
      <c r="T204" s="22">
        <v>5.5910000000000002</v>
      </c>
      <c r="U204" s="23">
        <v>50007</v>
      </c>
      <c r="V204" s="15">
        <v>2.6800000000000001E-2</v>
      </c>
      <c r="W204" s="24">
        <v>2.5999999999999999E-2</v>
      </c>
      <c r="X204" s="12" t="s">
        <v>191</v>
      </c>
      <c r="Y204" s="12"/>
      <c r="Z204" s="14">
        <v>7500000</v>
      </c>
      <c r="AA204" s="14">
        <v>1</v>
      </c>
      <c r="AB204" s="14">
        <v>101.28</v>
      </c>
      <c r="AC204" s="14">
        <v>0</v>
      </c>
      <c r="AD204" s="14">
        <v>7596</v>
      </c>
      <c r="AE204" s="11"/>
      <c r="AF204" s="11"/>
      <c r="AG204" s="12" t="s">
        <v>19</v>
      </c>
      <c r="AH204" s="15">
        <v>2.6785714279999998E-3</v>
      </c>
      <c r="AI204" s="15">
        <v>2.3024756284000001E-2</v>
      </c>
      <c r="AJ204" s="15">
        <f t="shared" si="3"/>
        <v>2.6624324117896338E-3</v>
      </c>
    </row>
    <row r="205" spans="1:36" ht="13.5" thickBot="1">
      <c r="A205" s="21">
        <v>13908</v>
      </c>
      <c r="B205" s="21">
        <v>13908</v>
      </c>
      <c r="C205" s="12" t="s">
        <v>472</v>
      </c>
      <c r="D205" s="12" t="s">
        <v>473</v>
      </c>
      <c r="E205" s="12" t="s">
        <v>182</v>
      </c>
      <c r="F205" s="12" t="s">
        <v>858</v>
      </c>
      <c r="G205" s="12" t="s">
        <v>859</v>
      </c>
      <c r="H205" s="12" t="s">
        <v>185</v>
      </c>
      <c r="I205" s="12" t="s">
        <v>186</v>
      </c>
      <c r="J205" s="12" t="s">
        <v>72</v>
      </c>
      <c r="K205" s="12" t="s">
        <v>72</v>
      </c>
      <c r="L205" s="12" t="s">
        <v>187</v>
      </c>
      <c r="M205" s="12" t="s">
        <v>107</v>
      </c>
      <c r="N205" s="12" t="s">
        <v>327</v>
      </c>
      <c r="O205" s="12" t="s">
        <v>73</v>
      </c>
      <c r="P205" s="12" t="s">
        <v>328</v>
      </c>
      <c r="Q205" s="12" t="s">
        <v>328</v>
      </c>
      <c r="R205" s="12" t="s">
        <v>190</v>
      </c>
      <c r="S205" s="12" t="s">
        <v>76</v>
      </c>
      <c r="T205" s="22">
        <v>4.141</v>
      </c>
      <c r="U205" s="23">
        <v>47664</v>
      </c>
      <c r="V205" s="15">
        <v>4.9000000000000002E-2</v>
      </c>
      <c r="W205" s="24">
        <v>4.9000000000000002E-2</v>
      </c>
      <c r="X205" s="12" t="s">
        <v>191</v>
      </c>
      <c r="Y205" s="12"/>
      <c r="Z205" s="14">
        <v>667723</v>
      </c>
      <c r="AA205" s="14">
        <v>1</v>
      </c>
      <c r="AB205" s="14">
        <v>101.85</v>
      </c>
      <c r="AC205" s="14">
        <v>0</v>
      </c>
      <c r="AD205" s="14">
        <v>680.07587999999998</v>
      </c>
      <c r="AE205" s="11"/>
      <c r="AF205" s="11"/>
      <c r="AG205" s="12" t="s">
        <v>19</v>
      </c>
      <c r="AH205" s="15">
        <v>1.4661503730000001E-3</v>
      </c>
      <c r="AI205" s="15">
        <v>2.0614246170000002E-3</v>
      </c>
      <c r="AJ205" s="15">
        <f t="shared" si="3"/>
        <v>2.3836967685470739E-4</v>
      </c>
    </row>
    <row r="206" spans="1:36" ht="13.5" thickBot="1">
      <c r="A206" s="21">
        <v>13908</v>
      </c>
      <c r="B206" s="21">
        <v>13908</v>
      </c>
      <c r="C206" s="12" t="s">
        <v>539</v>
      </c>
      <c r="D206" s="12" t="s">
        <v>540</v>
      </c>
      <c r="E206" s="12" t="s">
        <v>182</v>
      </c>
      <c r="F206" s="12" t="s">
        <v>860</v>
      </c>
      <c r="G206" s="12" t="s">
        <v>861</v>
      </c>
      <c r="H206" s="12" t="s">
        <v>185</v>
      </c>
      <c r="I206" s="12" t="s">
        <v>186</v>
      </c>
      <c r="J206" s="12" t="s">
        <v>72</v>
      </c>
      <c r="K206" s="12" t="s">
        <v>72</v>
      </c>
      <c r="L206" s="12" t="s">
        <v>187</v>
      </c>
      <c r="M206" s="12" t="s">
        <v>107</v>
      </c>
      <c r="N206" s="12" t="s">
        <v>372</v>
      </c>
      <c r="O206" s="12" t="s">
        <v>73</v>
      </c>
      <c r="P206" s="12" t="s">
        <v>74</v>
      </c>
      <c r="Q206" s="12" t="s">
        <v>75</v>
      </c>
      <c r="R206" s="12" t="s">
        <v>190</v>
      </c>
      <c r="S206" s="12" t="s">
        <v>76</v>
      </c>
      <c r="T206" s="22">
        <v>5.0659999999999998</v>
      </c>
      <c r="U206" s="23">
        <v>49388</v>
      </c>
      <c r="V206" s="15">
        <v>2.4E-2</v>
      </c>
      <c r="W206" s="24">
        <v>2.6100000000000002E-2</v>
      </c>
      <c r="X206" s="12" t="s">
        <v>191</v>
      </c>
      <c r="Y206" s="12"/>
      <c r="Z206" s="14">
        <v>4000000</v>
      </c>
      <c r="AA206" s="14">
        <v>1</v>
      </c>
      <c r="AB206" s="14">
        <v>99.73</v>
      </c>
      <c r="AC206" s="14">
        <v>0</v>
      </c>
      <c r="AD206" s="14">
        <v>3989.2</v>
      </c>
      <c r="AE206" s="11"/>
      <c r="AF206" s="11"/>
      <c r="AG206" s="12" t="s">
        <v>19</v>
      </c>
      <c r="AH206" s="15">
        <v>3.3060501539999999E-3</v>
      </c>
      <c r="AI206" s="15">
        <v>1.2091937568E-2</v>
      </c>
      <c r="AJ206" s="15">
        <f t="shared" si="3"/>
        <v>1.3982326720788844E-3</v>
      </c>
    </row>
    <row r="207" spans="1:36" ht="13.5" thickBot="1">
      <c r="A207" s="21">
        <v>13908</v>
      </c>
      <c r="B207" s="21">
        <v>13908</v>
      </c>
      <c r="C207" s="12" t="s">
        <v>654</v>
      </c>
      <c r="D207" s="12" t="s">
        <v>655</v>
      </c>
      <c r="E207" s="12" t="s">
        <v>182</v>
      </c>
      <c r="F207" s="12" t="s">
        <v>862</v>
      </c>
      <c r="G207" s="12" t="s">
        <v>863</v>
      </c>
      <c r="H207" s="12" t="s">
        <v>185</v>
      </c>
      <c r="I207" s="12" t="s">
        <v>200</v>
      </c>
      <c r="J207" s="12" t="s">
        <v>72</v>
      </c>
      <c r="K207" s="12" t="s">
        <v>72</v>
      </c>
      <c r="L207" s="12" t="s">
        <v>187</v>
      </c>
      <c r="M207" s="12" t="s">
        <v>107</v>
      </c>
      <c r="N207" s="12" t="s">
        <v>262</v>
      </c>
      <c r="O207" s="12" t="s">
        <v>73</v>
      </c>
      <c r="P207" s="12" t="s">
        <v>864</v>
      </c>
      <c r="Q207" s="12" t="s">
        <v>75</v>
      </c>
      <c r="R207" s="12" t="s">
        <v>190</v>
      </c>
      <c r="S207" s="12" t="s">
        <v>76</v>
      </c>
      <c r="T207" s="22">
        <v>4.1420000000000003</v>
      </c>
      <c r="U207" s="23">
        <v>47664</v>
      </c>
      <c r="V207" s="15">
        <v>0.06</v>
      </c>
      <c r="W207" s="24">
        <v>6.3500000000000001E-2</v>
      </c>
      <c r="X207" s="12" t="s">
        <v>191</v>
      </c>
      <c r="Y207" s="12"/>
      <c r="Z207" s="14">
        <v>518000</v>
      </c>
      <c r="AA207" s="14">
        <v>1</v>
      </c>
      <c r="AB207" s="14">
        <v>100.22</v>
      </c>
      <c r="AC207" s="14">
        <v>0</v>
      </c>
      <c r="AD207" s="14">
        <v>519.13959999999997</v>
      </c>
      <c r="AE207" s="11"/>
      <c r="AF207" s="11"/>
      <c r="AG207" s="12" t="s">
        <v>19</v>
      </c>
      <c r="AH207" s="15">
        <v>1.2949999999999999E-3</v>
      </c>
      <c r="AI207" s="15">
        <v>1.5735996270000001E-3</v>
      </c>
      <c r="AJ207" s="15">
        <f t="shared" si="3"/>
        <v>1.8196078163289963E-4</v>
      </c>
    </row>
    <row r="208" spans="1:36" ht="13.5" thickBot="1">
      <c r="A208" s="21">
        <v>13908</v>
      </c>
      <c r="B208" s="21">
        <v>13908</v>
      </c>
      <c r="C208" s="12" t="s">
        <v>343</v>
      </c>
      <c r="D208" s="12" t="s">
        <v>531</v>
      </c>
      <c r="E208" s="12" t="s">
        <v>169</v>
      </c>
      <c r="F208" s="12" t="s">
        <v>865</v>
      </c>
      <c r="G208" s="12" t="s">
        <v>866</v>
      </c>
      <c r="H208" s="12" t="s">
        <v>185</v>
      </c>
      <c r="I208" s="12" t="s">
        <v>200</v>
      </c>
      <c r="J208" s="12" t="s">
        <v>72</v>
      </c>
      <c r="K208" s="12" t="s">
        <v>72</v>
      </c>
      <c r="L208" s="12" t="s">
        <v>187</v>
      </c>
      <c r="M208" s="12" t="s">
        <v>107</v>
      </c>
      <c r="N208" s="12" t="s">
        <v>270</v>
      </c>
      <c r="O208" s="12" t="s">
        <v>73</v>
      </c>
      <c r="P208" s="12" t="s">
        <v>206</v>
      </c>
      <c r="Q208" s="12" t="s">
        <v>75</v>
      </c>
      <c r="R208" s="12" t="s">
        <v>190</v>
      </c>
      <c r="S208" s="12" t="s">
        <v>76</v>
      </c>
      <c r="T208" s="22">
        <v>3.8610000000000002</v>
      </c>
      <c r="U208" s="23">
        <v>47345</v>
      </c>
      <c r="V208" s="15">
        <v>5.5300000000000002E-2</v>
      </c>
      <c r="W208" s="24">
        <v>5.8700000000000002E-2</v>
      </c>
      <c r="X208" s="12" t="s">
        <v>191</v>
      </c>
      <c r="Y208" s="12"/>
      <c r="Z208" s="14">
        <v>2000000</v>
      </c>
      <c r="AA208" s="14">
        <v>1</v>
      </c>
      <c r="AB208" s="14">
        <v>99.98</v>
      </c>
      <c r="AC208" s="14">
        <v>0</v>
      </c>
      <c r="AD208" s="14">
        <v>1999.6</v>
      </c>
      <c r="AE208" s="11"/>
      <c r="AF208" s="11"/>
      <c r="AG208" s="12" t="s">
        <v>19</v>
      </c>
      <c r="AH208" s="15">
        <v>1.9238168519999999E-3</v>
      </c>
      <c r="AI208" s="15">
        <v>6.0611246260000003E-3</v>
      </c>
      <c r="AJ208" s="15">
        <f t="shared" si="3"/>
        <v>7.0086885869069917E-4</v>
      </c>
    </row>
    <row r="209" spans="1:36" ht="13.5" thickBot="1">
      <c r="A209" s="21">
        <v>13908</v>
      </c>
      <c r="B209" s="21">
        <v>13908</v>
      </c>
      <c r="C209" s="12" t="s">
        <v>527</v>
      </c>
      <c r="D209" s="12" t="s">
        <v>528</v>
      </c>
      <c r="E209" s="12" t="s">
        <v>182</v>
      </c>
      <c r="F209" s="12" t="s">
        <v>867</v>
      </c>
      <c r="G209" s="12" t="s">
        <v>868</v>
      </c>
      <c r="H209" s="12" t="s">
        <v>185</v>
      </c>
      <c r="I209" s="12" t="s">
        <v>200</v>
      </c>
      <c r="J209" s="12" t="s">
        <v>72</v>
      </c>
      <c r="K209" s="12" t="s">
        <v>72</v>
      </c>
      <c r="L209" s="12" t="s">
        <v>187</v>
      </c>
      <c r="M209" s="12" t="s">
        <v>107</v>
      </c>
      <c r="N209" s="12" t="s">
        <v>196</v>
      </c>
      <c r="O209" s="12" t="s">
        <v>73</v>
      </c>
      <c r="P209" s="12" t="s">
        <v>328</v>
      </c>
      <c r="Q209" s="12" t="s">
        <v>328</v>
      </c>
      <c r="R209" s="12" t="s">
        <v>190</v>
      </c>
      <c r="S209" s="12" t="s">
        <v>76</v>
      </c>
      <c r="T209" s="22">
        <v>3.7269999999999999</v>
      </c>
      <c r="U209" s="23">
        <v>47484</v>
      </c>
      <c r="V209" s="15">
        <v>4.4999999999999998E-2</v>
      </c>
      <c r="W209" s="24">
        <v>7.2300000000000003E-2</v>
      </c>
      <c r="X209" s="12" t="s">
        <v>191</v>
      </c>
      <c r="Y209" s="12"/>
      <c r="Z209" s="14">
        <v>991000</v>
      </c>
      <c r="AA209" s="14">
        <v>1</v>
      </c>
      <c r="AB209" s="14">
        <v>91.62</v>
      </c>
      <c r="AC209" s="14">
        <v>0</v>
      </c>
      <c r="AD209" s="14">
        <v>907.95420000000001</v>
      </c>
      <c r="AE209" s="11"/>
      <c r="AF209" s="11"/>
      <c r="AG209" s="12" t="s">
        <v>19</v>
      </c>
      <c r="AH209" s="15">
        <v>2.391974936E-3</v>
      </c>
      <c r="AI209" s="15">
        <v>2.7521622129999999E-3</v>
      </c>
      <c r="AJ209" s="15">
        <f t="shared" si="3"/>
        <v>3.1824206036078559E-4</v>
      </c>
    </row>
    <row r="210" spans="1:36" ht="13.5" thickBot="1">
      <c r="A210" s="21">
        <v>13908</v>
      </c>
      <c r="B210" s="21">
        <v>13908</v>
      </c>
      <c r="C210" s="12" t="s">
        <v>869</v>
      </c>
      <c r="D210" s="12" t="s">
        <v>870</v>
      </c>
      <c r="E210" s="12" t="s">
        <v>169</v>
      </c>
      <c r="F210" s="12" t="s">
        <v>871</v>
      </c>
      <c r="G210" s="12" t="s">
        <v>872</v>
      </c>
      <c r="H210" s="12" t="s">
        <v>185</v>
      </c>
      <c r="I210" s="12" t="s">
        <v>200</v>
      </c>
      <c r="J210" s="12" t="s">
        <v>72</v>
      </c>
      <c r="K210" s="12" t="s">
        <v>72</v>
      </c>
      <c r="L210" s="12" t="s">
        <v>187</v>
      </c>
      <c r="M210" s="12" t="s">
        <v>107</v>
      </c>
      <c r="N210" s="12" t="s">
        <v>196</v>
      </c>
      <c r="O210" s="12" t="s">
        <v>73</v>
      </c>
      <c r="P210" s="12" t="s">
        <v>288</v>
      </c>
      <c r="Q210" s="12" t="s">
        <v>232</v>
      </c>
      <c r="R210" s="12" t="s">
        <v>190</v>
      </c>
      <c r="S210" s="12" t="s">
        <v>76</v>
      </c>
      <c r="T210" s="22">
        <v>2.7770000000000001</v>
      </c>
      <c r="U210" s="23">
        <v>46843</v>
      </c>
      <c r="V210" s="15">
        <v>6.0199999999999997E-2</v>
      </c>
      <c r="W210" s="24">
        <v>6.5500000000000003E-2</v>
      </c>
      <c r="X210" s="12" t="s">
        <v>191</v>
      </c>
      <c r="Y210" s="12"/>
      <c r="Z210" s="14">
        <v>1000000</v>
      </c>
      <c r="AA210" s="14">
        <v>1</v>
      </c>
      <c r="AB210" s="14">
        <v>99.31</v>
      </c>
      <c r="AC210" s="14">
        <v>0</v>
      </c>
      <c r="AD210" s="14">
        <v>993.1</v>
      </c>
      <c r="AE210" s="11"/>
      <c r="AF210" s="11"/>
      <c r="AG210" s="12" t="s">
        <v>19</v>
      </c>
      <c r="AH210" s="15">
        <v>1.0140064710000001E-3</v>
      </c>
      <c r="AI210" s="15">
        <v>3.0102534839999999E-3</v>
      </c>
      <c r="AJ210" s="15">
        <f t="shared" si="3"/>
        <v>3.4808604899266523E-4</v>
      </c>
    </row>
    <row r="211" spans="1:36" ht="13.5" thickBot="1">
      <c r="A211" s="21">
        <v>13908</v>
      </c>
      <c r="B211" s="21">
        <v>13908</v>
      </c>
      <c r="C211" s="12" t="s">
        <v>686</v>
      </c>
      <c r="D211" s="12" t="s">
        <v>687</v>
      </c>
      <c r="E211" s="12" t="s">
        <v>182</v>
      </c>
      <c r="F211" s="12" t="s">
        <v>873</v>
      </c>
      <c r="G211" s="12" t="s">
        <v>874</v>
      </c>
      <c r="H211" s="12" t="s">
        <v>185</v>
      </c>
      <c r="I211" s="12" t="s">
        <v>200</v>
      </c>
      <c r="J211" s="12" t="s">
        <v>72</v>
      </c>
      <c r="K211" s="12" t="s">
        <v>72</v>
      </c>
      <c r="L211" s="12" t="s">
        <v>187</v>
      </c>
      <c r="M211" s="12" t="s">
        <v>107</v>
      </c>
      <c r="N211" s="12" t="s">
        <v>270</v>
      </c>
      <c r="O211" s="12" t="s">
        <v>73</v>
      </c>
      <c r="P211" s="12" t="s">
        <v>288</v>
      </c>
      <c r="Q211" s="12" t="s">
        <v>232</v>
      </c>
      <c r="R211" s="12" t="s">
        <v>190</v>
      </c>
      <c r="S211" s="12" t="s">
        <v>76</v>
      </c>
      <c r="T211" s="22">
        <v>5.8650000000000002</v>
      </c>
      <c r="U211" s="23">
        <v>49218</v>
      </c>
      <c r="V211" s="15">
        <v>5.5899999999999998E-2</v>
      </c>
      <c r="W211" s="24">
        <v>5.8299999999999998E-2</v>
      </c>
      <c r="X211" s="12" t="s">
        <v>191</v>
      </c>
      <c r="Y211" s="12"/>
      <c r="Z211" s="14">
        <v>663000</v>
      </c>
      <c r="AA211" s="14">
        <v>1</v>
      </c>
      <c r="AB211" s="14">
        <v>99.28</v>
      </c>
      <c r="AC211" s="14">
        <v>0</v>
      </c>
      <c r="AD211" s="14">
        <v>658.22640000000001</v>
      </c>
      <c r="AE211" s="11"/>
      <c r="AF211" s="11"/>
      <c r="AG211" s="12" t="s">
        <v>19</v>
      </c>
      <c r="AH211" s="15">
        <v>2.9641353040000002E-3</v>
      </c>
      <c r="AI211" s="15">
        <v>1.9951951600000002E-3</v>
      </c>
      <c r="AJ211" s="15">
        <f t="shared" si="3"/>
        <v>2.3071133513107006E-4</v>
      </c>
    </row>
    <row r="212" spans="1:36" ht="13.5" thickBot="1">
      <c r="A212" s="21">
        <v>13908</v>
      </c>
      <c r="B212" s="21">
        <v>13908</v>
      </c>
      <c r="C212" s="12" t="s">
        <v>752</v>
      </c>
      <c r="D212" s="12" t="s">
        <v>753</v>
      </c>
      <c r="E212" s="12" t="s">
        <v>182</v>
      </c>
      <c r="F212" s="12" t="s">
        <v>875</v>
      </c>
      <c r="G212" s="12" t="s">
        <v>876</v>
      </c>
      <c r="H212" s="12" t="s">
        <v>185</v>
      </c>
      <c r="I212" s="12" t="s">
        <v>186</v>
      </c>
      <c r="J212" s="12" t="s">
        <v>72</v>
      </c>
      <c r="K212" s="12" t="s">
        <v>72</v>
      </c>
      <c r="L212" s="12" t="s">
        <v>187</v>
      </c>
      <c r="M212" s="12" t="s">
        <v>107</v>
      </c>
      <c r="N212" s="12" t="s">
        <v>270</v>
      </c>
      <c r="O212" s="12" t="s">
        <v>73</v>
      </c>
      <c r="P212" s="12" t="s">
        <v>381</v>
      </c>
      <c r="Q212" s="12" t="s">
        <v>75</v>
      </c>
      <c r="R212" s="12" t="s">
        <v>190</v>
      </c>
      <c r="S212" s="12" t="s">
        <v>76</v>
      </c>
      <c r="T212" s="22">
        <v>1.393</v>
      </c>
      <c r="U212" s="23">
        <v>46568</v>
      </c>
      <c r="V212" s="15">
        <v>0.04</v>
      </c>
      <c r="W212" s="24">
        <v>4.6800000000000001E-2</v>
      </c>
      <c r="X212" s="12" t="s">
        <v>191</v>
      </c>
      <c r="Y212" s="12"/>
      <c r="Z212" s="14">
        <v>608494.57999999996</v>
      </c>
      <c r="AA212" s="14">
        <v>1</v>
      </c>
      <c r="AB212" s="14">
        <v>115.5</v>
      </c>
      <c r="AC212" s="14">
        <v>0</v>
      </c>
      <c r="AD212" s="14">
        <v>702.81124</v>
      </c>
      <c r="AE212" s="11"/>
      <c r="AF212" s="11"/>
      <c r="AG212" s="12" t="s">
        <v>19</v>
      </c>
      <c r="AH212" s="15">
        <v>3.3339044900000003E-4</v>
      </c>
      <c r="AI212" s="15">
        <v>2.1303393250000002E-3</v>
      </c>
      <c r="AJ212" s="15">
        <f t="shared" si="3"/>
        <v>2.4633852353160389E-4</v>
      </c>
    </row>
    <row r="213" spans="1:36" ht="13.5" thickBot="1">
      <c r="A213" s="21">
        <v>13908</v>
      </c>
      <c r="B213" s="21">
        <v>13908</v>
      </c>
      <c r="C213" s="12" t="s">
        <v>752</v>
      </c>
      <c r="D213" s="12" t="s">
        <v>753</v>
      </c>
      <c r="E213" s="12" t="s">
        <v>182</v>
      </c>
      <c r="F213" s="12" t="s">
        <v>877</v>
      </c>
      <c r="G213" s="12" t="s">
        <v>878</v>
      </c>
      <c r="H213" s="12" t="s">
        <v>185</v>
      </c>
      <c r="I213" s="12" t="s">
        <v>186</v>
      </c>
      <c r="J213" s="12" t="s">
        <v>72</v>
      </c>
      <c r="K213" s="12" t="s">
        <v>72</v>
      </c>
      <c r="L213" s="12" t="s">
        <v>187</v>
      </c>
      <c r="M213" s="12" t="s">
        <v>107</v>
      </c>
      <c r="N213" s="12" t="s">
        <v>270</v>
      </c>
      <c r="O213" s="12" t="s">
        <v>73</v>
      </c>
      <c r="P213" s="12" t="s">
        <v>381</v>
      </c>
      <c r="Q213" s="12" t="s">
        <v>75</v>
      </c>
      <c r="R213" s="12" t="s">
        <v>190</v>
      </c>
      <c r="S213" s="12" t="s">
        <v>76</v>
      </c>
      <c r="T213" s="22">
        <v>1.7569999999999999</v>
      </c>
      <c r="U213" s="23">
        <v>46934</v>
      </c>
      <c r="V213" s="15">
        <v>3.2800000000000003E-2</v>
      </c>
      <c r="W213" s="24">
        <v>4.9500000000000002E-2</v>
      </c>
      <c r="X213" s="12" t="s">
        <v>191</v>
      </c>
      <c r="Y213" s="12"/>
      <c r="Z213" s="14">
        <v>1000000</v>
      </c>
      <c r="AA213" s="14">
        <v>1</v>
      </c>
      <c r="AB213" s="14">
        <v>114.78</v>
      </c>
      <c r="AC213" s="14">
        <v>0</v>
      </c>
      <c r="AD213" s="14">
        <v>1147.8</v>
      </c>
      <c r="AE213" s="11"/>
      <c r="AF213" s="11"/>
      <c r="AG213" s="12" t="s">
        <v>19</v>
      </c>
      <c r="AH213" s="15">
        <v>5.8275308699999996E-4</v>
      </c>
      <c r="AI213" s="15">
        <v>3.479175258E-3</v>
      </c>
      <c r="AJ213" s="15">
        <f t="shared" si="3"/>
        <v>4.023090998225568E-4</v>
      </c>
    </row>
    <row r="214" spans="1:36" ht="13.5" thickBot="1">
      <c r="A214" s="21">
        <v>13908</v>
      </c>
      <c r="B214" s="21">
        <v>13908</v>
      </c>
      <c r="C214" s="12" t="s">
        <v>752</v>
      </c>
      <c r="D214" s="12" t="s">
        <v>753</v>
      </c>
      <c r="E214" s="12" t="s">
        <v>182</v>
      </c>
      <c r="F214" s="12" t="s">
        <v>879</v>
      </c>
      <c r="G214" s="12" t="s">
        <v>880</v>
      </c>
      <c r="H214" s="12" t="s">
        <v>185</v>
      </c>
      <c r="I214" s="12" t="s">
        <v>186</v>
      </c>
      <c r="J214" s="12" t="s">
        <v>72</v>
      </c>
      <c r="K214" s="12" t="s">
        <v>72</v>
      </c>
      <c r="L214" s="12" t="s">
        <v>457</v>
      </c>
      <c r="M214" s="12" t="s">
        <v>107</v>
      </c>
      <c r="N214" s="12" t="s">
        <v>270</v>
      </c>
      <c r="O214" s="12" t="s">
        <v>73</v>
      </c>
      <c r="P214" s="12" t="s">
        <v>328</v>
      </c>
      <c r="Q214" s="12" t="s">
        <v>328</v>
      </c>
      <c r="R214" s="12" t="s">
        <v>190</v>
      </c>
      <c r="S214" s="12" t="s">
        <v>76</v>
      </c>
      <c r="T214" s="22">
        <v>1.7569999999999999</v>
      </c>
      <c r="U214" s="23">
        <v>46934</v>
      </c>
      <c r="V214" s="15">
        <v>3.2800000000000003E-2</v>
      </c>
      <c r="W214" s="24">
        <v>4.9500000000000002E-2</v>
      </c>
      <c r="X214" s="12" t="s">
        <v>191</v>
      </c>
      <c r="Y214" s="12"/>
      <c r="Z214" s="14">
        <v>750000</v>
      </c>
      <c r="AA214" s="14">
        <v>1</v>
      </c>
      <c r="AB214" s="14">
        <v>114.77070000000001</v>
      </c>
      <c r="AC214" s="14">
        <v>0</v>
      </c>
      <c r="AD214" s="14">
        <v>860.78025000000002</v>
      </c>
      <c r="AE214" s="11"/>
      <c r="AF214" s="11"/>
      <c r="AG214" s="12" t="s">
        <v>19</v>
      </c>
      <c r="AH214" s="15">
        <v>3.7636355190000001E-3</v>
      </c>
      <c r="AI214" s="15">
        <v>2.609170019E-3</v>
      </c>
      <c r="AJ214" s="15">
        <f t="shared" si="3"/>
        <v>3.0170737717593259E-4</v>
      </c>
    </row>
    <row r="215" spans="1:36" ht="13.5" thickBot="1">
      <c r="A215" s="21">
        <v>13908</v>
      </c>
      <c r="B215" s="21">
        <v>13908</v>
      </c>
      <c r="C215" s="12" t="s">
        <v>752</v>
      </c>
      <c r="D215" s="12" t="s">
        <v>753</v>
      </c>
      <c r="E215" s="12" t="s">
        <v>182</v>
      </c>
      <c r="F215" s="12" t="s">
        <v>881</v>
      </c>
      <c r="G215" s="12" t="s">
        <v>882</v>
      </c>
      <c r="H215" s="12" t="s">
        <v>185</v>
      </c>
      <c r="I215" s="12" t="s">
        <v>186</v>
      </c>
      <c r="J215" s="12" t="s">
        <v>72</v>
      </c>
      <c r="K215" s="12" t="s">
        <v>72</v>
      </c>
      <c r="L215" s="12" t="s">
        <v>187</v>
      </c>
      <c r="M215" s="12" t="s">
        <v>107</v>
      </c>
      <c r="N215" s="12" t="s">
        <v>270</v>
      </c>
      <c r="O215" s="12" t="s">
        <v>73</v>
      </c>
      <c r="P215" s="12" t="s">
        <v>197</v>
      </c>
      <c r="Q215" s="12" t="s">
        <v>75</v>
      </c>
      <c r="R215" s="12" t="s">
        <v>190</v>
      </c>
      <c r="S215" s="12" t="s">
        <v>76</v>
      </c>
      <c r="T215" s="22">
        <v>2.5670000000000002</v>
      </c>
      <c r="U215" s="23">
        <v>46843</v>
      </c>
      <c r="V215" s="15">
        <v>1.3299999999999999E-2</v>
      </c>
      <c r="W215" s="24">
        <v>3.04E-2</v>
      </c>
      <c r="X215" s="12" t="s">
        <v>191</v>
      </c>
      <c r="Y215" s="12"/>
      <c r="Z215" s="14">
        <v>132640.87</v>
      </c>
      <c r="AA215" s="14">
        <v>1</v>
      </c>
      <c r="AB215" s="14">
        <v>110.83</v>
      </c>
      <c r="AC215" s="14">
        <v>0</v>
      </c>
      <c r="AD215" s="14">
        <v>147.00587999999999</v>
      </c>
      <c r="AE215" s="11"/>
      <c r="AF215" s="11"/>
      <c r="AG215" s="12" t="s">
        <v>19</v>
      </c>
      <c r="AH215" s="15">
        <v>4.2872292199999998E-4</v>
      </c>
      <c r="AI215" s="15">
        <v>4.4559959900000002E-4</v>
      </c>
      <c r="AJ215" s="15">
        <f t="shared" si="3"/>
        <v>5.1526226913593663E-5</v>
      </c>
    </row>
    <row r="216" spans="1:36" ht="13.5" thickBot="1">
      <c r="A216" s="21">
        <v>13908</v>
      </c>
      <c r="B216" s="21">
        <v>13908</v>
      </c>
      <c r="C216" s="12" t="s">
        <v>581</v>
      </c>
      <c r="D216" s="12" t="s">
        <v>582</v>
      </c>
      <c r="E216" s="12" t="s">
        <v>182</v>
      </c>
      <c r="F216" s="12" t="s">
        <v>883</v>
      </c>
      <c r="G216" s="12" t="s">
        <v>884</v>
      </c>
      <c r="H216" s="12" t="s">
        <v>185</v>
      </c>
      <c r="I216" s="12" t="s">
        <v>186</v>
      </c>
      <c r="J216" s="12" t="s">
        <v>72</v>
      </c>
      <c r="K216" s="12" t="s">
        <v>72</v>
      </c>
      <c r="L216" s="12" t="s">
        <v>187</v>
      </c>
      <c r="M216" s="12" t="s">
        <v>107</v>
      </c>
      <c r="N216" s="12" t="s">
        <v>282</v>
      </c>
      <c r="O216" s="12" t="s">
        <v>73</v>
      </c>
      <c r="P216" s="12" t="s">
        <v>206</v>
      </c>
      <c r="Q216" s="12" t="s">
        <v>75</v>
      </c>
      <c r="R216" s="12" t="s">
        <v>190</v>
      </c>
      <c r="S216" s="12" t="s">
        <v>76</v>
      </c>
      <c r="T216" s="22">
        <v>0.71399999999999997</v>
      </c>
      <c r="U216" s="23">
        <v>46194</v>
      </c>
      <c r="V216" s="15">
        <v>1.7999999999999999E-2</v>
      </c>
      <c r="W216" s="24">
        <v>2.52E-2</v>
      </c>
      <c r="X216" s="12" t="s">
        <v>191</v>
      </c>
      <c r="Y216" s="12"/>
      <c r="Z216" s="14">
        <v>10591.02</v>
      </c>
      <c r="AA216" s="14">
        <v>1</v>
      </c>
      <c r="AB216" s="14">
        <v>115.62</v>
      </c>
      <c r="AC216" s="14">
        <v>0</v>
      </c>
      <c r="AD216" s="14">
        <v>12.245340000000001</v>
      </c>
      <c r="AE216" s="11"/>
      <c r="AF216" s="11"/>
      <c r="AG216" s="12" t="s">
        <v>19</v>
      </c>
      <c r="AH216" s="15">
        <v>2.6086899848676601E-5</v>
      </c>
      <c r="AI216" s="15">
        <v>3.7117689457020803E-5</v>
      </c>
      <c r="AJ216" s="15">
        <f t="shared" si="3"/>
        <v>4.2920471444686774E-6</v>
      </c>
    </row>
    <row r="217" spans="1:36" ht="13.5" thickBot="1">
      <c r="A217" s="21">
        <v>13908</v>
      </c>
      <c r="B217" s="21">
        <v>13908</v>
      </c>
      <c r="C217" s="12" t="s">
        <v>885</v>
      </c>
      <c r="D217" s="12" t="s">
        <v>886</v>
      </c>
      <c r="E217" s="12" t="s">
        <v>182</v>
      </c>
      <c r="F217" s="12" t="s">
        <v>887</v>
      </c>
      <c r="G217" s="12" t="s">
        <v>888</v>
      </c>
      <c r="H217" s="12" t="s">
        <v>185</v>
      </c>
      <c r="I217" s="12" t="s">
        <v>186</v>
      </c>
      <c r="J217" s="12" t="s">
        <v>72</v>
      </c>
      <c r="K217" s="12" t="s">
        <v>72</v>
      </c>
      <c r="L217" s="12" t="s">
        <v>187</v>
      </c>
      <c r="M217" s="12" t="s">
        <v>107</v>
      </c>
      <c r="N217" s="12" t="s">
        <v>270</v>
      </c>
      <c r="O217" s="12" t="s">
        <v>73</v>
      </c>
      <c r="P217" s="12" t="s">
        <v>288</v>
      </c>
      <c r="Q217" s="12" t="s">
        <v>232</v>
      </c>
      <c r="R217" s="12" t="s">
        <v>190</v>
      </c>
      <c r="S217" s="12" t="s">
        <v>76</v>
      </c>
      <c r="T217" s="22">
        <v>0.249</v>
      </c>
      <c r="U217" s="23">
        <v>45839</v>
      </c>
      <c r="V217" s="15">
        <v>4.65E-2</v>
      </c>
      <c r="W217" s="24">
        <v>0.02</v>
      </c>
      <c r="X217" s="12" t="s">
        <v>191</v>
      </c>
      <c r="Y217" s="12"/>
      <c r="Z217" s="14">
        <v>299925</v>
      </c>
      <c r="AA217" s="14">
        <v>1</v>
      </c>
      <c r="AB217" s="14">
        <v>118.24</v>
      </c>
      <c r="AC217" s="14">
        <v>0</v>
      </c>
      <c r="AD217" s="14">
        <v>354.63132000000002</v>
      </c>
      <c r="AE217" s="11"/>
      <c r="AF217" s="11"/>
      <c r="AG217" s="12" t="s">
        <v>19</v>
      </c>
      <c r="AH217" s="15">
        <v>2.0926304239999999E-3</v>
      </c>
      <c r="AI217" s="15">
        <v>1.074947303E-3</v>
      </c>
      <c r="AJ217" s="15">
        <f t="shared" si="3"/>
        <v>1.2429988422903388E-4</v>
      </c>
    </row>
    <row r="218" spans="1:36" ht="13.5" thickBot="1">
      <c r="A218" s="21">
        <v>13908</v>
      </c>
      <c r="B218" s="21">
        <v>13908</v>
      </c>
      <c r="C218" s="12" t="s">
        <v>885</v>
      </c>
      <c r="D218" s="12" t="s">
        <v>886</v>
      </c>
      <c r="E218" s="12" t="s">
        <v>182</v>
      </c>
      <c r="F218" s="12" t="s">
        <v>889</v>
      </c>
      <c r="G218" s="12" t="s">
        <v>890</v>
      </c>
      <c r="H218" s="12" t="s">
        <v>185</v>
      </c>
      <c r="I218" s="12" t="s">
        <v>186</v>
      </c>
      <c r="J218" s="12" t="s">
        <v>72</v>
      </c>
      <c r="K218" s="12" t="s">
        <v>72</v>
      </c>
      <c r="L218" s="12" t="s">
        <v>187</v>
      </c>
      <c r="M218" s="12" t="s">
        <v>107</v>
      </c>
      <c r="N218" s="12" t="s">
        <v>270</v>
      </c>
      <c r="O218" s="12" t="s">
        <v>73</v>
      </c>
      <c r="P218" s="12" t="s">
        <v>288</v>
      </c>
      <c r="Q218" s="12" t="s">
        <v>232</v>
      </c>
      <c r="R218" s="12" t="s">
        <v>190</v>
      </c>
      <c r="S218" s="12" t="s">
        <v>76</v>
      </c>
      <c r="T218" s="22">
        <v>3.5710000000000002</v>
      </c>
      <c r="U218" s="23">
        <v>47938</v>
      </c>
      <c r="V218" s="15">
        <v>4.3E-3</v>
      </c>
      <c r="W218" s="24">
        <v>3.6499999999999998E-2</v>
      </c>
      <c r="X218" s="12" t="s">
        <v>191</v>
      </c>
      <c r="Y218" s="12"/>
      <c r="Z218" s="14">
        <v>860000</v>
      </c>
      <c r="AA218" s="14">
        <v>1</v>
      </c>
      <c r="AB218" s="14">
        <v>100.67</v>
      </c>
      <c r="AC218" s="14">
        <v>0</v>
      </c>
      <c r="AD218" s="14">
        <v>865.76199999999994</v>
      </c>
      <c r="AE218" s="11"/>
      <c r="AF218" s="11"/>
      <c r="AG218" s="12" t="s">
        <v>19</v>
      </c>
      <c r="AH218" s="15">
        <v>1.3760000000000001E-3</v>
      </c>
      <c r="AI218" s="15">
        <v>2.6242705430000002E-3</v>
      </c>
      <c r="AJ218" s="15">
        <f t="shared" si="3"/>
        <v>3.0345350311951249E-4</v>
      </c>
    </row>
    <row r="219" spans="1:36" ht="13.5" thickBot="1">
      <c r="A219" s="21">
        <v>13908</v>
      </c>
      <c r="B219" s="21">
        <v>13908</v>
      </c>
      <c r="C219" s="12" t="s">
        <v>891</v>
      </c>
      <c r="D219" s="12" t="s">
        <v>892</v>
      </c>
      <c r="E219" s="12" t="s">
        <v>182</v>
      </c>
      <c r="F219" s="12" t="s">
        <v>893</v>
      </c>
      <c r="G219" s="12" t="s">
        <v>894</v>
      </c>
      <c r="H219" s="12" t="s">
        <v>185</v>
      </c>
      <c r="I219" s="12" t="s">
        <v>186</v>
      </c>
      <c r="J219" s="12" t="s">
        <v>72</v>
      </c>
      <c r="K219" s="12" t="s">
        <v>72</v>
      </c>
      <c r="L219" s="12" t="s">
        <v>187</v>
      </c>
      <c r="M219" s="12" t="s">
        <v>107</v>
      </c>
      <c r="N219" s="12" t="s">
        <v>205</v>
      </c>
      <c r="O219" s="12" t="s">
        <v>73</v>
      </c>
      <c r="P219" s="12" t="s">
        <v>206</v>
      </c>
      <c r="Q219" s="12" t="s">
        <v>75</v>
      </c>
      <c r="R219" s="12" t="s">
        <v>190</v>
      </c>
      <c r="S219" s="12" t="s">
        <v>76</v>
      </c>
      <c r="T219" s="22">
        <v>2.9889999999999999</v>
      </c>
      <c r="U219" s="23">
        <v>47483</v>
      </c>
      <c r="V219" s="15">
        <v>2.81E-2</v>
      </c>
      <c r="W219" s="24">
        <v>2.86E-2</v>
      </c>
      <c r="X219" s="12" t="s">
        <v>191</v>
      </c>
      <c r="Y219" s="12"/>
      <c r="Z219" s="14">
        <v>1311250</v>
      </c>
      <c r="AA219" s="14">
        <v>1</v>
      </c>
      <c r="AB219" s="14">
        <v>117.66</v>
      </c>
      <c r="AC219" s="14">
        <v>0</v>
      </c>
      <c r="AD219" s="14">
        <v>1542.81675</v>
      </c>
      <c r="AE219" s="11"/>
      <c r="AF219" s="11"/>
      <c r="AG219" s="12" t="s">
        <v>19</v>
      </c>
      <c r="AH219" s="15">
        <v>9.5231947800000002E-4</v>
      </c>
      <c r="AI219" s="15">
        <v>4.6765376059999999E-3</v>
      </c>
      <c r="AJ219" s="15">
        <f t="shared" si="3"/>
        <v>5.4076426022274147E-4</v>
      </c>
    </row>
    <row r="220" spans="1:36" ht="13.5" thickBot="1">
      <c r="A220" s="21">
        <v>13908</v>
      </c>
      <c r="B220" s="21">
        <v>13908</v>
      </c>
      <c r="C220" s="12" t="s">
        <v>891</v>
      </c>
      <c r="D220" s="12" t="s">
        <v>892</v>
      </c>
      <c r="E220" s="12" t="s">
        <v>182</v>
      </c>
      <c r="F220" s="12" t="s">
        <v>895</v>
      </c>
      <c r="G220" s="12" t="s">
        <v>896</v>
      </c>
      <c r="H220" s="12" t="s">
        <v>185</v>
      </c>
      <c r="I220" s="12" t="s">
        <v>186</v>
      </c>
      <c r="J220" s="12" t="s">
        <v>72</v>
      </c>
      <c r="K220" s="12" t="s">
        <v>72</v>
      </c>
      <c r="L220" s="12" t="s">
        <v>187</v>
      </c>
      <c r="M220" s="12" t="s">
        <v>107</v>
      </c>
      <c r="N220" s="12" t="s">
        <v>205</v>
      </c>
      <c r="O220" s="12" t="s">
        <v>73</v>
      </c>
      <c r="P220" s="12" t="s">
        <v>206</v>
      </c>
      <c r="Q220" s="12" t="s">
        <v>75</v>
      </c>
      <c r="R220" s="12" t="s">
        <v>190</v>
      </c>
      <c r="S220" s="12" t="s">
        <v>76</v>
      </c>
      <c r="T220" s="22">
        <v>5.3559999999999999</v>
      </c>
      <c r="U220" s="23">
        <v>48852</v>
      </c>
      <c r="V220" s="15">
        <v>3.5000000000000001E-3</v>
      </c>
      <c r="W220" s="24">
        <v>3.1199999999999999E-2</v>
      </c>
      <c r="X220" s="12" t="s">
        <v>191</v>
      </c>
      <c r="Y220" s="12"/>
      <c r="Z220" s="14">
        <v>556637</v>
      </c>
      <c r="AA220" s="14">
        <v>1</v>
      </c>
      <c r="AB220" s="14">
        <v>97.32</v>
      </c>
      <c r="AC220" s="14">
        <v>0</v>
      </c>
      <c r="AD220" s="14">
        <v>541.71912999999995</v>
      </c>
      <c r="AE220" s="11"/>
      <c r="AF220" s="11"/>
      <c r="AG220" s="12" t="s">
        <v>19</v>
      </c>
      <c r="AH220" s="15">
        <v>1.59758521E-4</v>
      </c>
      <c r="AI220" s="15">
        <v>1.6420419880000001E-3</v>
      </c>
      <c r="AJ220" s="15">
        <f t="shared" si="3"/>
        <v>1.8987500918884702E-4</v>
      </c>
    </row>
    <row r="221" spans="1:36" ht="13.5" thickBot="1">
      <c r="A221" s="21">
        <v>13908</v>
      </c>
      <c r="B221" s="21">
        <v>13908</v>
      </c>
      <c r="C221" s="12" t="s">
        <v>897</v>
      </c>
      <c r="D221" s="12" t="s">
        <v>898</v>
      </c>
      <c r="E221" s="12" t="s">
        <v>182</v>
      </c>
      <c r="F221" s="12" t="s">
        <v>899</v>
      </c>
      <c r="G221" s="12" t="s">
        <v>900</v>
      </c>
      <c r="H221" s="12" t="s">
        <v>185</v>
      </c>
      <c r="I221" s="12" t="s">
        <v>200</v>
      </c>
      <c r="J221" s="12" t="s">
        <v>72</v>
      </c>
      <c r="K221" s="12" t="s">
        <v>72</v>
      </c>
      <c r="L221" s="12" t="s">
        <v>187</v>
      </c>
      <c r="M221" s="12" t="s">
        <v>107</v>
      </c>
      <c r="N221" s="12" t="s">
        <v>305</v>
      </c>
      <c r="O221" s="12" t="s">
        <v>73</v>
      </c>
      <c r="P221" s="12" t="s">
        <v>206</v>
      </c>
      <c r="Q221" s="12" t="s">
        <v>75</v>
      </c>
      <c r="R221" s="12" t="s">
        <v>190</v>
      </c>
      <c r="S221" s="12" t="s">
        <v>76</v>
      </c>
      <c r="T221" s="22">
        <v>2.9449999999999998</v>
      </c>
      <c r="U221" s="23">
        <v>47636</v>
      </c>
      <c r="V221" s="15">
        <v>3.2000000000000001E-2</v>
      </c>
      <c r="W221" s="24">
        <v>4.8800000000000003E-2</v>
      </c>
      <c r="X221" s="12" t="s">
        <v>191</v>
      </c>
      <c r="Y221" s="12"/>
      <c r="Z221" s="14">
        <v>980000</v>
      </c>
      <c r="AA221" s="14">
        <v>1</v>
      </c>
      <c r="AB221" s="14">
        <v>96.4</v>
      </c>
      <c r="AC221" s="14">
        <v>0</v>
      </c>
      <c r="AD221" s="14">
        <v>944.72</v>
      </c>
      <c r="AE221" s="11"/>
      <c r="AF221" s="11"/>
      <c r="AG221" s="12" t="s">
        <v>19</v>
      </c>
      <c r="AH221" s="15">
        <v>6.9868098999999997E-4</v>
      </c>
      <c r="AI221" s="15">
        <v>2.8636055489999999E-3</v>
      </c>
      <c r="AJ221" s="15">
        <f t="shared" si="3"/>
        <v>3.3112863981910252E-4</v>
      </c>
    </row>
    <row r="222" spans="1:36" ht="13.5" thickBot="1">
      <c r="A222" s="21">
        <v>13908</v>
      </c>
      <c r="B222" s="21">
        <v>13908</v>
      </c>
      <c r="C222" s="12" t="s">
        <v>897</v>
      </c>
      <c r="D222" s="12" t="s">
        <v>898</v>
      </c>
      <c r="E222" s="12" t="s">
        <v>182</v>
      </c>
      <c r="F222" s="12" t="s">
        <v>901</v>
      </c>
      <c r="G222" s="12" t="s">
        <v>902</v>
      </c>
      <c r="H222" s="12" t="s">
        <v>185</v>
      </c>
      <c r="I222" s="12" t="s">
        <v>200</v>
      </c>
      <c r="J222" s="12" t="s">
        <v>72</v>
      </c>
      <c r="K222" s="12" t="s">
        <v>72</v>
      </c>
      <c r="L222" s="12" t="s">
        <v>187</v>
      </c>
      <c r="M222" s="12" t="s">
        <v>107</v>
      </c>
      <c r="N222" s="12" t="s">
        <v>305</v>
      </c>
      <c r="O222" s="12" t="s">
        <v>73</v>
      </c>
      <c r="P222" s="12" t="s">
        <v>206</v>
      </c>
      <c r="Q222" s="12" t="s">
        <v>75</v>
      </c>
      <c r="R222" s="12" t="s">
        <v>190</v>
      </c>
      <c r="S222" s="12" t="s">
        <v>76</v>
      </c>
      <c r="T222" s="22">
        <v>7.52</v>
      </c>
      <c r="U222" s="23">
        <v>49645</v>
      </c>
      <c r="V222" s="15">
        <v>2.7900000000000001E-2</v>
      </c>
      <c r="W222" s="24">
        <v>5.1900000000000002E-2</v>
      </c>
      <c r="X222" s="12" t="s">
        <v>191</v>
      </c>
      <c r="Y222" s="12"/>
      <c r="Z222" s="14">
        <v>1250000</v>
      </c>
      <c r="AA222" s="14">
        <v>1</v>
      </c>
      <c r="AB222" s="14">
        <v>84.82</v>
      </c>
      <c r="AC222" s="14">
        <v>0</v>
      </c>
      <c r="AD222" s="14">
        <v>1060.25</v>
      </c>
      <c r="AE222" s="11"/>
      <c r="AF222" s="11"/>
      <c r="AG222" s="12" t="s">
        <v>19</v>
      </c>
      <c r="AH222" s="15">
        <v>8.9094796800000004E-4</v>
      </c>
      <c r="AI222" s="15">
        <v>3.213796452E-3</v>
      </c>
      <c r="AJ222" s="15">
        <f t="shared" si="3"/>
        <v>3.7162242819904675E-4</v>
      </c>
    </row>
    <row r="223" spans="1:36" ht="13.5" thickBot="1">
      <c r="A223" s="21">
        <v>13908</v>
      </c>
      <c r="B223" s="21">
        <v>13908</v>
      </c>
      <c r="C223" s="12" t="s">
        <v>897</v>
      </c>
      <c r="D223" s="12" t="s">
        <v>898</v>
      </c>
      <c r="E223" s="12" t="s">
        <v>182</v>
      </c>
      <c r="F223" s="12" t="s">
        <v>903</v>
      </c>
      <c r="G223" s="12" t="s">
        <v>904</v>
      </c>
      <c r="H223" s="12" t="s">
        <v>185</v>
      </c>
      <c r="I223" s="12" t="s">
        <v>186</v>
      </c>
      <c r="J223" s="12" t="s">
        <v>72</v>
      </c>
      <c r="K223" s="12" t="s">
        <v>72</v>
      </c>
      <c r="L223" s="12" t="s">
        <v>187</v>
      </c>
      <c r="M223" s="12" t="s">
        <v>107</v>
      </c>
      <c r="N223" s="12" t="s">
        <v>305</v>
      </c>
      <c r="O223" s="12" t="s">
        <v>73</v>
      </c>
      <c r="P223" s="12" t="s">
        <v>206</v>
      </c>
      <c r="Q223" s="12" t="s">
        <v>75</v>
      </c>
      <c r="R223" s="12" t="s">
        <v>190</v>
      </c>
      <c r="S223" s="12" t="s">
        <v>76</v>
      </c>
      <c r="T223" s="22">
        <v>7.9020000000000001</v>
      </c>
      <c r="U223" s="23">
        <v>49461</v>
      </c>
      <c r="V223" s="15">
        <v>5.7999999999999996E-3</v>
      </c>
      <c r="W223" s="24">
        <v>2.9600000000000001E-2</v>
      </c>
      <c r="X223" s="12" t="s">
        <v>191</v>
      </c>
      <c r="Y223" s="12"/>
      <c r="Z223" s="14">
        <v>250000</v>
      </c>
      <c r="AA223" s="14">
        <v>1</v>
      </c>
      <c r="AB223" s="14">
        <v>93.89</v>
      </c>
      <c r="AC223" s="14">
        <v>0</v>
      </c>
      <c r="AD223" s="14">
        <v>234.72499999999999</v>
      </c>
      <c r="AE223" s="11"/>
      <c r="AF223" s="11"/>
      <c r="AG223" s="12" t="s">
        <v>19</v>
      </c>
      <c r="AH223" s="15">
        <v>4.0997518799999998E-4</v>
      </c>
      <c r="AI223" s="15">
        <v>7.1149103700000004E-4</v>
      </c>
      <c r="AJ223" s="15">
        <f t="shared" si="3"/>
        <v>8.2272175863259842E-5</v>
      </c>
    </row>
    <row r="224" spans="1:36" ht="13.5" thickBot="1">
      <c r="A224" s="21">
        <v>13908</v>
      </c>
      <c r="B224" s="21">
        <v>13908</v>
      </c>
      <c r="C224" s="12" t="s">
        <v>557</v>
      </c>
      <c r="D224" s="12" t="s">
        <v>558</v>
      </c>
      <c r="E224" s="12" t="s">
        <v>182</v>
      </c>
      <c r="F224" s="12" t="s">
        <v>905</v>
      </c>
      <c r="G224" s="12" t="s">
        <v>906</v>
      </c>
      <c r="H224" s="12" t="s">
        <v>185</v>
      </c>
      <c r="I224" s="12" t="s">
        <v>200</v>
      </c>
      <c r="J224" s="12" t="s">
        <v>72</v>
      </c>
      <c r="K224" s="12" t="s">
        <v>72</v>
      </c>
      <c r="L224" s="12" t="s">
        <v>187</v>
      </c>
      <c r="M224" s="12" t="s">
        <v>107</v>
      </c>
      <c r="N224" s="12" t="s">
        <v>372</v>
      </c>
      <c r="O224" s="12" t="s">
        <v>73</v>
      </c>
      <c r="P224" s="12" t="s">
        <v>74</v>
      </c>
      <c r="Q224" s="12" t="s">
        <v>75</v>
      </c>
      <c r="R224" s="12" t="s">
        <v>190</v>
      </c>
      <c r="S224" s="12" t="s">
        <v>76</v>
      </c>
      <c r="T224" s="22">
        <v>0.186</v>
      </c>
      <c r="U224" s="23">
        <v>45816</v>
      </c>
      <c r="V224" s="15">
        <v>2.98E-2</v>
      </c>
      <c r="W224" s="24">
        <v>4.4900000000000002E-2</v>
      </c>
      <c r="X224" s="12" t="s">
        <v>191</v>
      </c>
      <c r="Y224" s="12"/>
      <c r="Z224" s="14">
        <v>835000</v>
      </c>
      <c r="AA224" s="14">
        <v>1</v>
      </c>
      <c r="AB224" s="14">
        <v>102.14</v>
      </c>
      <c r="AC224" s="14">
        <v>0</v>
      </c>
      <c r="AD224" s="14">
        <v>852.86900000000003</v>
      </c>
      <c r="AE224" s="11"/>
      <c r="AF224" s="11"/>
      <c r="AG224" s="12" t="s">
        <v>19</v>
      </c>
      <c r="AH224" s="15">
        <v>3.2846716700000002E-4</v>
      </c>
      <c r="AI224" s="15">
        <v>2.5851896870000002E-3</v>
      </c>
      <c r="AJ224" s="15">
        <f t="shared" si="3"/>
        <v>2.9893444821098118E-4</v>
      </c>
    </row>
    <row r="225" spans="1:36" ht="13.5" thickBot="1">
      <c r="A225" s="21">
        <v>13908</v>
      </c>
      <c r="B225" s="21">
        <v>13908</v>
      </c>
      <c r="C225" s="12" t="s">
        <v>557</v>
      </c>
      <c r="D225" s="12" t="s">
        <v>558</v>
      </c>
      <c r="E225" s="12" t="s">
        <v>182</v>
      </c>
      <c r="F225" s="12" t="s">
        <v>907</v>
      </c>
      <c r="G225" s="12" t="s">
        <v>908</v>
      </c>
      <c r="H225" s="12" t="s">
        <v>185</v>
      </c>
      <c r="I225" s="12" t="s">
        <v>186</v>
      </c>
      <c r="J225" s="12" t="s">
        <v>72</v>
      </c>
      <c r="K225" s="12" t="s">
        <v>72</v>
      </c>
      <c r="L225" s="12" t="s">
        <v>187</v>
      </c>
      <c r="M225" s="12" t="s">
        <v>107</v>
      </c>
      <c r="N225" s="12" t="s">
        <v>372</v>
      </c>
      <c r="O225" s="12" t="s">
        <v>73</v>
      </c>
      <c r="P225" s="12" t="s">
        <v>74</v>
      </c>
      <c r="Q225" s="12" t="s">
        <v>75</v>
      </c>
      <c r="R225" s="12" t="s">
        <v>190</v>
      </c>
      <c r="S225" s="12" t="s">
        <v>76</v>
      </c>
      <c r="T225" s="22">
        <v>2.456</v>
      </c>
      <c r="U225" s="23">
        <v>46658</v>
      </c>
      <c r="V225" s="15">
        <v>1.2200000000000001E-2</v>
      </c>
      <c r="W225" s="24">
        <v>2.4400000000000002E-2</v>
      </c>
      <c r="X225" s="12" t="s">
        <v>191</v>
      </c>
      <c r="Y225" s="12"/>
      <c r="Z225" s="14">
        <v>78377</v>
      </c>
      <c r="AA225" s="14">
        <v>1</v>
      </c>
      <c r="AB225" s="14">
        <v>-114.03</v>
      </c>
      <c r="AC225" s="14">
        <v>0</v>
      </c>
      <c r="AD225" s="14">
        <v>-89.373289999999997</v>
      </c>
      <c r="AE225" s="11"/>
      <c r="AF225" s="11"/>
      <c r="AG225" s="12" t="s">
        <v>19</v>
      </c>
      <c r="AH225" s="15">
        <v>2.5990412559705999E-5</v>
      </c>
      <c r="AI225" s="15">
        <v>-2.7090550499999998E-4</v>
      </c>
      <c r="AJ225" s="15">
        <f t="shared" si="3"/>
        <v>-3.1325743028472133E-5</v>
      </c>
    </row>
    <row r="226" spans="1:36" ht="13.5" thickBot="1">
      <c r="A226" s="21">
        <v>13908</v>
      </c>
      <c r="B226" s="21">
        <v>13908</v>
      </c>
      <c r="C226" s="12" t="s">
        <v>557</v>
      </c>
      <c r="D226" s="12" t="s">
        <v>558</v>
      </c>
      <c r="E226" s="12" t="s">
        <v>182</v>
      </c>
      <c r="F226" s="12" t="s">
        <v>909</v>
      </c>
      <c r="G226" s="12" t="s">
        <v>910</v>
      </c>
      <c r="H226" s="12" t="s">
        <v>185</v>
      </c>
      <c r="I226" s="12" t="s">
        <v>186</v>
      </c>
      <c r="J226" s="12" t="s">
        <v>72</v>
      </c>
      <c r="K226" s="12" t="s">
        <v>72</v>
      </c>
      <c r="L226" s="12" t="s">
        <v>187</v>
      </c>
      <c r="M226" s="12" t="s">
        <v>107</v>
      </c>
      <c r="N226" s="12" t="s">
        <v>372</v>
      </c>
      <c r="O226" s="12" t="s">
        <v>73</v>
      </c>
      <c r="P226" s="12" t="s">
        <v>74</v>
      </c>
      <c r="Q226" s="12" t="s">
        <v>75</v>
      </c>
      <c r="R226" s="12" t="s">
        <v>190</v>
      </c>
      <c r="S226" s="12" t="s">
        <v>76</v>
      </c>
      <c r="T226" s="22">
        <v>5.2190000000000003</v>
      </c>
      <c r="U226" s="23">
        <v>47665</v>
      </c>
      <c r="V226" s="15">
        <v>2E-3</v>
      </c>
      <c r="W226" s="24">
        <v>2.6100000000000002E-2</v>
      </c>
      <c r="X226" s="12" t="s">
        <v>191</v>
      </c>
      <c r="Y226" s="12"/>
      <c r="Z226" s="14">
        <v>3964100</v>
      </c>
      <c r="AA226" s="14">
        <v>1</v>
      </c>
      <c r="AB226" s="14">
        <v>102.35</v>
      </c>
      <c r="AC226" s="14">
        <v>0</v>
      </c>
      <c r="AD226" s="14">
        <v>4057.2563500000001</v>
      </c>
      <c r="AE226" s="11"/>
      <c r="AF226" s="11"/>
      <c r="AG226" s="12" t="s">
        <v>19</v>
      </c>
      <c r="AH226" s="15">
        <v>1.14621971E-3</v>
      </c>
      <c r="AI226" s="15">
        <v>1.2298227835E-2</v>
      </c>
      <c r="AJ226" s="15">
        <f t="shared" si="3"/>
        <v>1.4220867310662593E-3</v>
      </c>
    </row>
    <row r="227" spans="1:36" ht="13.5" thickBot="1">
      <c r="A227" s="21">
        <v>13908</v>
      </c>
      <c r="B227" s="21">
        <v>13908</v>
      </c>
      <c r="C227" s="12" t="s">
        <v>557</v>
      </c>
      <c r="D227" s="12" t="s">
        <v>558</v>
      </c>
      <c r="E227" s="12" t="s">
        <v>182</v>
      </c>
      <c r="F227" s="12" t="s">
        <v>911</v>
      </c>
      <c r="G227" s="12" t="s">
        <v>912</v>
      </c>
      <c r="H227" s="12" t="s">
        <v>185</v>
      </c>
      <c r="I227" s="12" t="s">
        <v>186</v>
      </c>
      <c r="J227" s="12" t="s">
        <v>72</v>
      </c>
      <c r="K227" s="12" t="s">
        <v>72</v>
      </c>
      <c r="L227" s="12" t="s">
        <v>187</v>
      </c>
      <c r="M227" s="12" t="s">
        <v>107</v>
      </c>
      <c r="N227" s="12" t="s">
        <v>372</v>
      </c>
      <c r="O227" s="12" t="s">
        <v>73</v>
      </c>
      <c r="P227" s="12" t="s">
        <v>74</v>
      </c>
      <c r="Q227" s="12" t="s">
        <v>75</v>
      </c>
      <c r="R227" s="12" t="s">
        <v>190</v>
      </c>
      <c r="S227" s="12" t="s">
        <v>76</v>
      </c>
      <c r="T227" s="22">
        <v>3.5529999999999999</v>
      </c>
      <c r="U227" s="23">
        <v>47048</v>
      </c>
      <c r="V227" s="15">
        <v>1E-3</v>
      </c>
      <c r="W227" s="24">
        <v>2.5600000000000001E-2</v>
      </c>
      <c r="X227" s="12" t="s">
        <v>191</v>
      </c>
      <c r="Y227" s="12"/>
      <c r="Z227" s="14">
        <v>1111218</v>
      </c>
      <c r="AA227" s="14">
        <v>1</v>
      </c>
      <c r="AB227" s="14">
        <v>103.56</v>
      </c>
      <c r="AC227" s="14">
        <v>0</v>
      </c>
      <c r="AD227" s="14">
        <v>1150.77736</v>
      </c>
      <c r="AE227" s="11"/>
      <c r="AF227" s="11"/>
      <c r="AG227" s="12" t="s">
        <v>19</v>
      </c>
      <c r="AH227" s="15">
        <v>3.2904406399999998E-4</v>
      </c>
      <c r="AI227" s="15">
        <v>3.4882001380000002E-3</v>
      </c>
      <c r="AJ227" s="15">
        <f t="shared" si="3"/>
        <v>4.0335267799074612E-4</v>
      </c>
    </row>
    <row r="228" spans="1:36" ht="13.5" thickBot="1">
      <c r="A228" s="21">
        <v>13908</v>
      </c>
      <c r="B228" s="21">
        <v>13908</v>
      </c>
      <c r="C228" s="12" t="s">
        <v>557</v>
      </c>
      <c r="D228" s="12" t="s">
        <v>558</v>
      </c>
      <c r="E228" s="12" t="s">
        <v>182</v>
      </c>
      <c r="F228" s="12" t="s">
        <v>913</v>
      </c>
      <c r="G228" s="12" t="s">
        <v>914</v>
      </c>
      <c r="H228" s="12" t="s">
        <v>185</v>
      </c>
      <c r="I228" s="12" t="s">
        <v>200</v>
      </c>
      <c r="J228" s="12" t="s">
        <v>72</v>
      </c>
      <c r="K228" s="12" t="s">
        <v>72</v>
      </c>
      <c r="L228" s="12" t="s">
        <v>187</v>
      </c>
      <c r="M228" s="12" t="s">
        <v>107</v>
      </c>
      <c r="N228" s="12" t="s">
        <v>372</v>
      </c>
      <c r="O228" s="12" t="s">
        <v>73</v>
      </c>
      <c r="P228" s="12" t="s">
        <v>74</v>
      </c>
      <c r="Q228" s="12" t="s">
        <v>75</v>
      </c>
      <c r="R228" s="12" t="s">
        <v>190</v>
      </c>
      <c r="S228" s="12" t="s">
        <v>76</v>
      </c>
      <c r="T228" s="22">
        <v>2.7530000000000001</v>
      </c>
      <c r="U228" s="23">
        <v>47951</v>
      </c>
      <c r="V228" s="15">
        <v>2.7400000000000001E-2</v>
      </c>
      <c r="W228" s="24">
        <v>4.6600000000000003E-2</v>
      </c>
      <c r="X228" s="12" t="s">
        <v>191</v>
      </c>
      <c r="Y228" s="12"/>
      <c r="Z228" s="14">
        <v>194450</v>
      </c>
      <c r="AA228" s="14">
        <v>1</v>
      </c>
      <c r="AB228" s="14">
        <v>97.47</v>
      </c>
      <c r="AC228" s="14">
        <v>0</v>
      </c>
      <c r="AD228" s="14">
        <v>189.53040999999999</v>
      </c>
      <c r="AE228" s="11"/>
      <c r="AF228" s="11"/>
      <c r="AG228" s="12" t="s">
        <v>19</v>
      </c>
      <c r="AH228" s="15">
        <v>1.2980168799999999E-4</v>
      </c>
      <c r="AI228" s="15">
        <v>5.7449861700000003E-4</v>
      </c>
      <c r="AJ228" s="15">
        <f t="shared" si="3"/>
        <v>6.6431267325405222E-5</v>
      </c>
    </row>
    <row r="229" spans="1:36" ht="13.5" thickBot="1">
      <c r="A229" s="21">
        <v>13908</v>
      </c>
      <c r="B229" s="21">
        <v>13908</v>
      </c>
      <c r="C229" s="12" t="s">
        <v>557</v>
      </c>
      <c r="D229" s="12" t="s">
        <v>558</v>
      </c>
      <c r="E229" s="12" t="s">
        <v>182</v>
      </c>
      <c r="F229" s="12" t="s">
        <v>915</v>
      </c>
      <c r="G229" s="12" t="s">
        <v>916</v>
      </c>
      <c r="H229" s="12" t="s">
        <v>185</v>
      </c>
      <c r="I229" s="12" t="s">
        <v>186</v>
      </c>
      <c r="J229" s="12" t="s">
        <v>72</v>
      </c>
      <c r="K229" s="12" t="s">
        <v>72</v>
      </c>
      <c r="L229" s="12" t="s">
        <v>187</v>
      </c>
      <c r="M229" s="12" t="s">
        <v>107</v>
      </c>
      <c r="N229" s="12" t="s">
        <v>372</v>
      </c>
      <c r="O229" s="12" t="s">
        <v>73</v>
      </c>
      <c r="P229" s="12" t="s">
        <v>74</v>
      </c>
      <c r="Q229" s="12" t="s">
        <v>75</v>
      </c>
      <c r="R229" s="12" t="s">
        <v>190</v>
      </c>
      <c r="S229" s="12" t="s">
        <v>76</v>
      </c>
      <c r="T229" s="22">
        <v>2.927</v>
      </c>
      <c r="U229" s="23">
        <v>47951</v>
      </c>
      <c r="V229" s="15">
        <v>1E-3</v>
      </c>
      <c r="W229" s="24">
        <v>2.58E-2</v>
      </c>
      <c r="X229" s="12" t="s">
        <v>191</v>
      </c>
      <c r="Y229" s="12"/>
      <c r="Z229" s="14">
        <v>7593000</v>
      </c>
      <c r="AA229" s="14">
        <v>1</v>
      </c>
      <c r="AB229" s="14">
        <v>103.82</v>
      </c>
      <c r="AC229" s="14">
        <v>0</v>
      </c>
      <c r="AD229" s="14">
        <v>7883.0526</v>
      </c>
      <c r="AE229" s="11"/>
      <c r="AF229" s="11"/>
      <c r="AG229" s="12" t="s">
        <v>19</v>
      </c>
      <c r="AH229" s="15">
        <v>2.9170906820000001E-3</v>
      </c>
      <c r="AI229" s="15">
        <v>2.3894861095999999E-2</v>
      </c>
      <c r="AJ229" s="15">
        <f t="shared" si="3"/>
        <v>2.7630456485100768E-3</v>
      </c>
    </row>
    <row r="230" spans="1:36" ht="13.5" thickBot="1">
      <c r="A230" s="21">
        <v>13908</v>
      </c>
      <c r="B230" s="21">
        <v>13908</v>
      </c>
      <c r="C230" s="12" t="s">
        <v>917</v>
      </c>
      <c r="D230" s="12" t="s">
        <v>918</v>
      </c>
      <c r="E230" s="12" t="s">
        <v>182</v>
      </c>
      <c r="F230" s="12" t="s">
        <v>919</v>
      </c>
      <c r="G230" s="12" t="s">
        <v>920</v>
      </c>
      <c r="H230" s="12" t="s">
        <v>185</v>
      </c>
      <c r="I230" s="12" t="s">
        <v>186</v>
      </c>
      <c r="J230" s="12" t="s">
        <v>72</v>
      </c>
      <c r="K230" s="12" t="s">
        <v>72</v>
      </c>
      <c r="L230" s="12" t="s">
        <v>187</v>
      </c>
      <c r="M230" s="12" t="s">
        <v>107</v>
      </c>
      <c r="N230" s="12" t="s">
        <v>205</v>
      </c>
      <c r="O230" s="12" t="s">
        <v>73</v>
      </c>
      <c r="P230" s="12" t="s">
        <v>197</v>
      </c>
      <c r="Q230" s="12" t="s">
        <v>75</v>
      </c>
      <c r="R230" s="12" t="s">
        <v>190</v>
      </c>
      <c r="S230" s="12" t="s">
        <v>76</v>
      </c>
      <c r="T230" s="22">
        <v>4.0810000000000004</v>
      </c>
      <c r="U230" s="23">
        <v>47848</v>
      </c>
      <c r="V230" s="15">
        <v>8.9999999999999993E-3</v>
      </c>
      <c r="W230" s="24">
        <v>3.2099999999999997E-2</v>
      </c>
      <c r="X230" s="12" t="s">
        <v>191</v>
      </c>
      <c r="Y230" s="12"/>
      <c r="Z230" s="14">
        <v>200000</v>
      </c>
      <c r="AA230" s="14">
        <v>1</v>
      </c>
      <c r="AB230" s="14">
        <v>102.93</v>
      </c>
      <c r="AC230" s="14">
        <v>0</v>
      </c>
      <c r="AD230" s="14">
        <v>205.86</v>
      </c>
      <c r="AE230" s="11"/>
      <c r="AF230" s="11"/>
      <c r="AG230" s="12" t="s">
        <v>19</v>
      </c>
      <c r="AH230" s="15">
        <v>4.8192770999999998E-4</v>
      </c>
      <c r="AI230" s="15">
        <v>6.2399635700000002E-4</v>
      </c>
      <c r="AJ230" s="15">
        <f t="shared" si="3"/>
        <v>7.2154862597553188E-5</v>
      </c>
    </row>
    <row r="231" spans="1:36" ht="13.5" thickBot="1">
      <c r="A231" s="21">
        <v>13908</v>
      </c>
      <c r="B231" s="21">
        <v>13908</v>
      </c>
      <c r="C231" s="12" t="s">
        <v>921</v>
      </c>
      <c r="D231" s="12" t="s">
        <v>922</v>
      </c>
      <c r="E231" s="12" t="s">
        <v>182</v>
      </c>
      <c r="F231" s="12" t="s">
        <v>923</v>
      </c>
      <c r="G231" s="12" t="s">
        <v>924</v>
      </c>
      <c r="H231" s="12" t="s">
        <v>185</v>
      </c>
      <c r="I231" s="12" t="s">
        <v>200</v>
      </c>
      <c r="J231" s="12" t="s">
        <v>72</v>
      </c>
      <c r="K231" s="12" t="s">
        <v>72</v>
      </c>
      <c r="L231" s="12" t="s">
        <v>187</v>
      </c>
      <c r="M231" s="12" t="s">
        <v>107</v>
      </c>
      <c r="N231" s="12" t="s">
        <v>188</v>
      </c>
      <c r="O231" s="12" t="s">
        <v>73</v>
      </c>
      <c r="P231" s="12" t="s">
        <v>206</v>
      </c>
      <c r="Q231" s="12" t="s">
        <v>75</v>
      </c>
      <c r="R231" s="12" t="s">
        <v>190</v>
      </c>
      <c r="S231" s="12" t="s">
        <v>76</v>
      </c>
      <c r="T231" s="22">
        <v>7.4480000000000004</v>
      </c>
      <c r="U231" s="23">
        <v>49309</v>
      </c>
      <c r="V231" s="15">
        <v>2.4E-2</v>
      </c>
      <c r="W231" s="24">
        <v>5.0500000000000003E-2</v>
      </c>
      <c r="X231" s="12" t="s">
        <v>191</v>
      </c>
      <c r="Y231" s="12"/>
      <c r="Z231" s="14">
        <v>498975</v>
      </c>
      <c r="AA231" s="14">
        <v>1</v>
      </c>
      <c r="AB231" s="14">
        <v>-82.99</v>
      </c>
      <c r="AC231" s="14">
        <v>0</v>
      </c>
      <c r="AD231" s="14">
        <v>-414.09935000000002</v>
      </c>
      <c r="AE231" s="11"/>
      <c r="AF231" s="11"/>
      <c r="AG231" s="12" t="s">
        <v>19</v>
      </c>
      <c r="AH231" s="15">
        <v>6.9264776499999999E-4</v>
      </c>
      <c r="AI231" s="15">
        <v>-1.255204925E-3</v>
      </c>
      <c r="AJ231" s="15">
        <f t="shared" si="3"/>
        <v>-1.4514369814916004E-4</v>
      </c>
    </row>
    <row r="232" spans="1:36" ht="13.5" thickBot="1">
      <c r="A232" s="21">
        <v>13908</v>
      </c>
      <c r="B232" s="21">
        <v>13908</v>
      </c>
      <c r="C232" s="12" t="s">
        <v>632</v>
      </c>
      <c r="D232" s="12" t="s">
        <v>633</v>
      </c>
      <c r="E232" s="12" t="s">
        <v>182</v>
      </c>
      <c r="F232" s="12" t="s">
        <v>925</v>
      </c>
      <c r="G232" s="12" t="s">
        <v>926</v>
      </c>
      <c r="H232" s="12" t="s">
        <v>185</v>
      </c>
      <c r="I232" s="12" t="s">
        <v>186</v>
      </c>
      <c r="J232" s="12" t="s">
        <v>72</v>
      </c>
      <c r="K232" s="12" t="s">
        <v>72</v>
      </c>
      <c r="L232" s="12" t="s">
        <v>187</v>
      </c>
      <c r="M232" s="12" t="s">
        <v>107</v>
      </c>
      <c r="N232" s="12" t="s">
        <v>205</v>
      </c>
      <c r="O232" s="12" t="s">
        <v>73</v>
      </c>
      <c r="P232" s="12" t="s">
        <v>206</v>
      </c>
      <c r="Q232" s="12" t="s">
        <v>75</v>
      </c>
      <c r="R232" s="12" t="s">
        <v>190</v>
      </c>
      <c r="S232" s="12" t="s">
        <v>76</v>
      </c>
      <c r="T232" s="22">
        <v>0.27400000000000002</v>
      </c>
      <c r="U232" s="23">
        <v>45848</v>
      </c>
      <c r="V232" s="15">
        <v>1.7600000000000001E-2</v>
      </c>
      <c r="W232" s="24">
        <v>2.3E-2</v>
      </c>
      <c r="X232" s="12" t="s">
        <v>191</v>
      </c>
      <c r="Y232" s="12"/>
      <c r="Z232" s="14">
        <v>0.31</v>
      </c>
      <c r="AA232" s="14">
        <v>1</v>
      </c>
      <c r="AB232" s="14">
        <v>117.72</v>
      </c>
      <c r="AC232" s="14">
        <v>0</v>
      </c>
      <c r="AD232" s="14">
        <v>3.6000000000000002E-4</v>
      </c>
      <c r="AE232" s="11"/>
      <c r="AF232" s="11"/>
      <c r="AG232" s="12" t="s">
        <v>19</v>
      </c>
      <c r="AH232" s="15">
        <v>1.15082108355752E-9</v>
      </c>
      <c r="AI232" s="15">
        <v>1.09122067696997E-9</v>
      </c>
      <c r="AJ232" s="15">
        <f t="shared" si="3"/>
        <v>1.2618163089050397E-10</v>
      </c>
    </row>
    <row r="233" spans="1:36" ht="13.5" thickBot="1">
      <c r="A233" s="21">
        <v>13908</v>
      </c>
      <c r="B233" s="21">
        <v>13908</v>
      </c>
      <c r="C233" s="12" t="s">
        <v>632</v>
      </c>
      <c r="D233" s="12" t="s">
        <v>633</v>
      </c>
      <c r="E233" s="12" t="s">
        <v>182</v>
      </c>
      <c r="F233" s="12" t="s">
        <v>927</v>
      </c>
      <c r="G233" s="12" t="s">
        <v>928</v>
      </c>
      <c r="H233" s="12" t="s">
        <v>185</v>
      </c>
      <c r="I233" s="12" t="s">
        <v>186</v>
      </c>
      <c r="J233" s="12" t="s">
        <v>72</v>
      </c>
      <c r="K233" s="12" t="s">
        <v>72</v>
      </c>
      <c r="L233" s="12" t="s">
        <v>187</v>
      </c>
      <c r="M233" s="12" t="s">
        <v>107</v>
      </c>
      <c r="N233" s="12" t="s">
        <v>205</v>
      </c>
      <c r="O233" s="12" t="s">
        <v>73</v>
      </c>
      <c r="P233" s="12" t="s">
        <v>206</v>
      </c>
      <c r="Q233" s="12" t="s">
        <v>75</v>
      </c>
      <c r="R233" s="12" t="s">
        <v>190</v>
      </c>
      <c r="S233" s="12" t="s">
        <v>76</v>
      </c>
      <c r="T233" s="22">
        <v>0.27400000000000002</v>
      </c>
      <c r="U233" s="23">
        <v>45848</v>
      </c>
      <c r="V233" s="15">
        <v>2.3E-2</v>
      </c>
      <c r="W233" s="24">
        <v>2.12E-2</v>
      </c>
      <c r="X233" s="12" t="s">
        <v>191</v>
      </c>
      <c r="Y233" s="12"/>
      <c r="Z233" s="14">
        <v>1951808.48</v>
      </c>
      <c r="AA233" s="14">
        <v>1</v>
      </c>
      <c r="AB233" s="14">
        <v>118.09</v>
      </c>
      <c r="AC233" s="14">
        <v>0</v>
      </c>
      <c r="AD233" s="14">
        <v>2304.8906299999999</v>
      </c>
      <c r="AE233" s="11"/>
      <c r="AF233" s="11"/>
      <c r="AG233" s="12" t="s">
        <v>19</v>
      </c>
      <c r="AH233" s="15">
        <v>2.4530028840000001E-3</v>
      </c>
      <c r="AI233" s="15">
        <v>6.9865119820000003E-3</v>
      </c>
      <c r="AJ233" s="15">
        <f t="shared" si="3"/>
        <v>8.0787460754900317E-4</v>
      </c>
    </row>
    <row r="234" spans="1:36" ht="13.5" thickBot="1">
      <c r="A234" s="21">
        <v>13908</v>
      </c>
      <c r="B234" s="21">
        <v>13908</v>
      </c>
      <c r="C234" s="12" t="s">
        <v>632</v>
      </c>
      <c r="D234" s="12" t="s">
        <v>633</v>
      </c>
      <c r="E234" s="12" t="s">
        <v>182</v>
      </c>
      <c r="F234" s="12" t="s">
        <v>929</v>
      </c>
      <c r="G234" s="12" t="s">
        <v>930</v>
      </c>
      <c r="H234" s="12" t="s">
        <v>185</v>
      </c>
      <c r="I234" s="12" t="s">
        <v>186</v>
      </c>
      <c r="J234" s="12" t="s">
        <v>72</v>
      </c>
      <c r="K234" s="12" t="s">
        <v>72</v>
      </c>
      <c r="L234" s="12" t="s">
        <v>187</v>
      </c>
      <c r="M234" s="12" t="s">
        <v>107</v>
      </c>
      <c r="N234" s="12" t="s">
        <v>205</v>
      </c>
      <c r="O234" s="12" t="s">
        <v>73</v>
      </c>
      <c r="P234" s="12" t="s">
        <v>206</v>
      </c>
      <c r="Q234" s="12" t="s">
        <v>75</v>
      </c>
      <c r="R234" s="12" t="s">
        <v>190</v>
      </c>
      <c r="S234" s="12" t="s">
        <v>76</v>
      </c>
      <c r="T234" s="22">
        <v>1.93</v>
      </c>
      <c r="U234" s="23">
        <v>46478</v>
      </c>
      <c r="V234" s="15">
        <v>2.35E-2</v>
      </c>
      <c r="W234" s="24">
        <v>2.7400000000000001E-2</v>
      </c>
      <c r="X234" s="12" t="s">
        <v>191</v>
      </c>
      <c r="Y234" s="12"/>
      <c r="Z234" s="14">
        <v>675862.06</v>
      </c>
      <c r="AA234" s="14">
        <v>1</v>
      </c>
      <c r="AB234" s="14">
        <v>116.13</v>
      </c>
      <c r="AC234" s="14">
        <v>9.3529099999999996</v>
      </c>
      <c r="AD234" s="14">
        <v>794.23152000000005</v>
      </c>
      <c r="AE234" s="11"/>
      <c r="AF234" s="11"/>
      <c r="AG234" s="12" t="s">
        <v>19</v>
      </c>
      <c r="AH234" s="15">
        <v>7.3701567700000005E-4</v>
      </c>
      <c r="AI234" s="15">
        <v>2.4074496020000001E-3</v>
      </c>
      <c r="AJ234" s="15">
        <f t="shared" si="3"/>
        <v>2.7838174582845533E-4</v>
      </c>
    </row>
    <row r="235" spans="1:36" ht="13.5" thickBot="1">
      <c r="A235" s="21">
        <v>13908</v>
      </c>
      <c r="B235" s="21">
        <v>13908</v>
      </c>
      <c r="C235" s="12" t="s">
        <v>632</v>
      </c>
      <c r="D235" s="12" t="s">
        <v>633</v>
      </c>
      <c r="E235" s="12" t="s">
        <v>182</v>
      </c>
      <c r="F235" s="12" t="s">
        <v>931</v>
      </c>
      <c r="G235" s="12" t="s">
        <v>932</v>
      </c>
      <c r="H235" s="12" t="s">
        <v>185</v>
      </c>
      <c r="I235" s="12" t="s">
        <v>186</v>
      </c>
      <c r="J235" s="12" t="s">
        <v>72</v>
      </c>
      <c r="K235" s="12" t="s">
        <v>72</v>
      </c>
      <c r="L235" s="12" t="s">
        <v>187</v>
      </c>
      <c r="M235" s="12" t="s">
        <v>107</v>
      </c>
      <c r="N235" s="12" t="s">
        <v>205</v>
      </c>
      <c r="O235" s="12" t="s">
        <v>73</v>
      </c>
      <c r="P235" s="12" t="s">
        <v>206</v>
      </c>
      <c r="Q235" s="12" t="s">
        <v>75</v>
      </c>
      <c r="R235" s="12" t="s">
        <v>190</v>
      </c>
      <c r="S235" s="12" t="s">
        <v>76</v>
      </c>
      <c r="T235" s="22">
        <v>3.49</v>
      </c>
      <c r="U235" s="23">
        <v>48214</v>
      </c>
      <c r="V235" s="15">
        <v>2.2499999999999999E-2</v>
      </c>
      <c r="W235" s="24">
        <v>2.9399999999999999E-2</v>
      </c>
      <c r="X235" s="12" t="s">
        <v>191</v>
      </c>
      <c r="Y235" s="12"/>
      <c r="Z235" s="14">
        <v>994029.63</v>
      </c>
      <c r="AA235" s="14">
        <v>1</v>
      </c>
      <c r="AB235" s="14">
        <v>115.02</v>
      </c>
      <c r="AC235" s="14">
        <v>0</v>
      </c>
      <c r="AD235" s="14">
        <v>1143.3328799999999</v>
      </c>
      <c r="AE235" s="11"/>
      <c r="AF235" s="11"/>
      <c r="AG235" s="12" t="s">
        <v>19</v>
      </c>
      <c r="AH235" s="15">
        <v>5.6352420999999995E-4</v>
      </c>
      <c r="AI235" s="15">
        <v>3.4656346639999999E-3</v>
      </c>
      <c r="AJ235" s="15">
        <f t="shared" si="3"/>
        <v>4.0074335402538015E-4</v>
      </c>
    </row>
    <row r="236" spans="1:36" ht="13.5" thickBot="1">
      <c r="A236" s="21">
        <v>13908</v>
      </c>
      <c r="B236" s="21">
        <v>13908</v>
      </c>
      <c r="C236" s="12" t="s">
        <v>632</v>
      </c>
      <c r="D236" s="12" t="s">
        <v>633</v>
      </c>
      <c r="E236" s="12" t="s">
        <v>182</v>
      </c>
      <c r="F236" s="12" t="s">
        <v>933</v>
      </c>
      <c r="G236" s="12" t="s">
        <v>934</v>
      </c>
      <c r="H236" s="12" t="s">
        <v>185</v>
      </c>
      <c r="I236" s="12" t="s">
        <v>186</v>
      </c>
      <c r="J236" s="12" t="s">
        <v>72</v>
      </c>
      <c r="K236" s="12" t="s">
        <v>72</v>
      </c>
      <c r="L236" s="12" t="s">
        <v>187</v>
      </c>
      <c r="M236" s="12" t="s">
        <v>107</v>
      </c>
      <c r="N236" s="12" t="s">
        <v>205</v>
      </c>
      <c r="O236" s="12" t="s">
        <v>73</v>
      </c>
      <c r="P236" s="12" t="s">
        <v>206</v>
      </c>
      <c r="Q236" s="12" t="s">
        <v>75</v>
      </c>
      <c r="R236" s="12" t="s">
        <v>190</v>
      </c>
      <c r="S236" s="12" t="s">
        <v>76</v>
      </c>
      <c r="T236" s="22">
        <v>3.9249999999999998</v>
      </c>
      <c r="U236" s="23">
        <v>47300</v>
      </c>
      <c r="V236" s="15">
        <v>1.43E-2</v>
      </c>
      <c r="W236" s="24">
        <v>2.81E-2</v>
      </c>
      <c r="X236" s="12" t="s">
        <v>191</v>
      </c>
      <c r="Y236" s="12"/>
      <c r="Z236" s="14">
        <v>1152832.3500000001</v>
      </c>
      <c r="AA236" s="14">
        <v>1</v>
      </c>
      <c r="AB236" s="14">
        <v>110</v>
      </c>
      <c r="AC236" s="14">
        <v>0</v>
      </c>
      <c r="AD236" s="14">
        <v>1268.1155799999999</v>
      </c>
      <c r="AE236" s="11"/>
      <c r="AF236" s="11"/>
      <c r="AG236" s="12" t="s">
        <v>19</v>
      </c>
      <c r="AH236" s="15">
        <v>7.2490924800000002E-4</v>
      </c>
      <c r="AI236" s="15">
        <v>3.8438720600000001E-3</v>
      </c>
      <c r="AJ236" s="15">
        <f t="shared" si="3"/>
        <v>4.4448025567238151E-4</v>
      </c>
    </row>
    <row r="237" spans="1:36" ht="13.5" thickBot="1">
      <c r="A237" s="21">
        <v>13908</v>
      </c>
      <c r="B237" s="21">
        <v>13908</v>
      </c>
      <c r="C237" s="12" t="s">
        <v>632</v>
      </c>
      <c r="D237" s="12" t="s">
        <v>633</v>
      </c>
      <c r="E237" s="12" t="s">
        <v>182</v>
      </c>
      <c r="F237" s="12" t="s">
        <v>935</v>
      </c>
      <c r="G237" s="12" t="s">
        <v>936</v>
      </c>
      <c r="H237" s="12" t="s">
        <v>185</v>
      </c>
      <c r="I237" s="12" t="s">
        <v>186</v>
      </c>
      <c r="J237" s="12" t="s">
        <v>72</v>
      </c>
      <c r="K237" s="12" t="s">
        <v>72</v>
      </c>
      <c r="L237" s="12" t="s">
        <v>187</v>
      </c>
      <c r="M237" s="12" t="s">
        <v>107</v>
      </c>
      <c r="N237" s="12" t="s">
        <v>205</v>
      </c>
      <c r="O237" s="12" t="s">
        <v>73</v>
      </c>
      <c r="P237" s="12" t="s">
        <v>206</v>
      </c>
      <c r="Q237" s="12" t="s">
        <v>75</v>
      </c>
      <c r="R237" s="12" t="s">
        <v>190</v>
      </c>
      <c r="S237" s="12" t="s">
        <v>76</v>
      </c>
      <c r="T237" s="22">
        <v>4.8760000000000003</v>
      </c>
      <c r="U237" s="23">
        <v>47665</v>
      </c>
      <c r="V237" s="15">
        <v>2.5000000000000001E-3</v>
      </c>
      <c r="W237" s="24">
        <v>2.7699999999999999E-2</v>
      </c>
      <c r="X237" s="12" t="s">
        <v>191</v>
      </c>
      <c r="Y237" s="12"/>
      <c r="Z237" s="14">
        <v>719205.42</v>
      </c>
      <c r="AA237" s="14">
        <v>1</v>
      </c>
      <c r="AB237" s="14">
        <v>100.5</v>
      </c>
      <c r="AC237" s="14">
        <v>0</v>
      </c>
      <c r="AD237" s="14">
        <v>722.80145000000005</v>
      </c>
      <c r="AE237" s="11"/>
      <c r="AF237" s="11"/>
      <c r="AG237" s="12" t="s">
        <v>19</v>
      </c>
      <c r="AH237" s="15">
        <v>5.3189502999999999E-4</v>
      </c>
      <c r="AI237" s="15">
        <v>2.1909330209999999E-3</v>
      </c>
      <c r="AJ237" s="15">
        <f t="shared" si="3"/>
        <v>2.5334518269728073E-4</v>
      </c>
    </row>
    <row r="238" spans="1:36" ht="13.5" thickBot="1">
      <c r="A238" s="21">
        <v>13908</v>
      </c>
      <c r="B238" s="21">
        <v>13908</v>
      </c>
      <c r="C238" s="12" t="s">
        <v>937</v>
      </c>
      <c r="D238" s="12" t="s">
        <v>938</v>
      </c>
      <c r="E238" s="12" t="s">
        <v>182</v>
      </c>
      <c r="F238" s="12" t="s">
        <v>939</v>
      </c>
      <c r="G238" s="12" t="s">
        <v>940</v>
      </c>
      <c r="H238" s="12" t="s">
        <v>185</v>
      </c>
      <c r="I238" s="12" t="s">
        <v>186</v>
      </c>
      <c r="J238" s="12" t="s">
        <v>72</v>
      </c>
      <c r="K238" s="12" t="s">
        <v>72</v>
      </c>
      <c r="L238" s="12" t="s">
        <v>187</v>
      </c>
      <c r="M238" s="12" t="s">
        <v>107</v>
      </c>
      <c r="N238" s="12" t="s">
        <v>205</v>
      </c>
      <c r="O238" s="12" t="s">
        <v>73</v>
      </c>
      <c r="P238" s="12" t="s">
        <v>328</v>
      </c>
      <c r="Q238" s="12" t="s">
        <v>328</v>
      </c>
      <c r="R238" s="12" t="s">
        <v>190</v>
      </c>
      <c r="S238" s="12" t="s">
        <v>76</v>
      </c>
      <c r="T238" s="22">
        <v>1.9239999999999999</v>
      </c>
      <c r="U238" s="23">
        <v>46478</v>
      </c>
      <c r="V238" s="15">
        <v>1.9E-2</v>
      </c>
      <c r="W238" s="24">
        <v>3.32E-2</v>
      </c>
      <c r="X238" s="12" t="s">
        <v>191</v>
      </c>
      <c r="Y238" s="12"/>
      <c r="Z238" s="14">
        <v>100000</v>
      </c>
      <c r="AA238" s="14">
        <v>1</v>
      </c>
      <c r="AB238" s="14">
        <v>108</v>
      </c>
      <c r="AC238" s="14">
        <v>1.099</v>
      </c>
      <c r="AD238" s="14">
        <v>109.099</v>
      </c>
      <c r="AE238" s="11"/>
      <c r="AF238" s="11"/>
      <c r="AG238" s="12" t="s">
        <v>19</v>
      </c>
      <c r="AH238" s="15">
        <v>1.7785211800000001E-4</v>
      </c>
      <c r="AI238" s="15">
        <v>3.3069745699999999E-4</v>
      </c>
      <c r="AJ238" s="15">
        <f t="shared" si="3"/>
        <v>3.8239693745897478E-5</v>
      </c>
    </row>
    <row r="239" spans="1:36" ht="13.5" thickBot="1">
      <c r="A239" s="21">
        <v>13908</v>
      </c>
      <c r="B239" s="21">
        <v>13908</v>
      </c>
      <c r="C239" s="12" t="s">
        <v>941</v>
      </c>
      <c r="D239" s="12" t="s">
        <v>942</v>
      </c>
      <c r="E239" s="12" t="s">
        <v>182</v>
      </c>
      <c r="F239" s="12" t="s">
        <v>943</v>
      </c>
      <c r="G239" s="12" t="s">
        <v>944</v>
      </c>
      <c r="H239" s="12" t="s">
        <v>185</v>
      </c>
      <c r="I239" s="12" t="s">
        <v>200</v>
      </c>
      <c r="J239" s="12" t="s">
        <v>72</v>
      </c>
      <c r="K239" s="12" t="s">
        <v>72</v>
      </c>
      <c r="L239" s="12" t="s">
        <v>187</v>
      </c>
      <c r="M239" s="12" t="s">
        <v>107</v>
      </c>
      <c r="N239" s="12" t="s">
        <v>205</v>
      </c>
      <c r="O239" s="12" t="s">
        <v>73</v>
      </c>
      <c r="P239" s="12" t="s">
        <v>189</v>
      </c>
      <c r="Q239" s="12" t="s">
        <v>75</v>
      </c>
      <c r="R239" s="12" t="s">
        <v>190</v>
      </c>
      <c r="S239" s="12" t="s">
        <v>76</v>
      </c>
      <c r="T239" s="22">
        <v>1.3919999999999999</v>
      </c>
      <c r="U239" s="23">
        <v>46446</v>
      </c>
      <c r="V239" s="15">
        <v>3.85E-2</v>
      </c>
      <c r="W239" s="24">
        <v>5.0299999999999997E-2</v>
      </c>
      <c r="X239" s="12" t="s">
        <v>191</v>
      </c>
      <c r="Y239" s="12"/>
      <c r="Z239" s="14">
        <v>27263.5</v>
      </c>
      <c r="AA239" s="14">
        <v>1</v>
      </c>
      <c r="AB239" s="14">
        <v>98.76</v>
      </c>
      <c r="AC239" s="14">
        <v>0</v>
      </c>
      <c r="AD239" s="14">
        <v>26.925429999999999</v>
      </c>
      <c r="AE239" s="11"/>
      <c r="AF239" s="11"/>
      <c r="AG239" s="12" t="s">
        <v>19</v>
      </c>
      <c r="AH239" s="15">
        <v>8.7459106447887198E-5</v>
      </c>
      <c r="AI239" s="15">
        <v>8.1615516534187801E-5</v>
      </c>
      <c r="AJ239" s="15">
        <f t="shared" si="3"/>
        <v>9.4374851939669498E-6</v>
      </c>
    </row>
    <row r="240" spans="1:36" ht="13.5" thickBot="1">
      <c r="A240" s="21">
        <v>13908</v>
      </c>
      <c r="B240" s="21">
        <v>13908</v>
      </c>
      <c r="C240" s="12" t="s">
        <v>941</v>
      </c>
      <c r="D240" s="12" t="s">
        <v>942</v>
      </c>
      <c r="E240" s="12" t="s">
        <v>182</v>
      </c>
      <c r="F240" s="12" t="s">
        <v>945</v>
      </c>
      <c r="G240" s="12" t="s">
        <v>946</v>
      </c>
      <c r="H240" s="12" t="s">
        <v>185</v>
      </c>
      <c r="I240" s="12" t="s">
        <v>200</v>
      </c>
      <c r="J240" s="12" t="s">
        <v>72</v>
      </c>
      <c r="K240" s="12" t="s">
        <v>72</v>
      </c>
      <c r="L240" s="12" t="s">
        <v>187</v>
      </c>
      <c r="M240" s="12" t="s">
        <v>107</v>
      </c>
      <c r="N240" s="12" t="s">
        <v>205</v>
      </c>
      <c r="O240" s="12" t="s">
        <v>73</v>
      </c>
      <c r="P240" s="12" t="s">
        <v>189</v>
      </c>
      <c r="Q240" s="12" t="s">
        <v>75</v>
      </c>
      <c r="R240" s="12" t="s">
        <v>190</v>
      </c>
      <c r="S240" s="12" t="s">
        <v>76</v>
      </c>
      <c r="T240" s="22">
        <v>3.9510000000000001</v>
      </c>
      <c r="U240" s="23">
        <v>47907</v>
      </c>
      <c r="V240" s="15">
        <v>2.41E-2</v>
      </c>
      <c r="W240" s="24">
        <v>5.2900000000000003E-2</v>
      </c>
      <c r="X240" s="12" t="s">
        <v>191</v>
      </c>
      <c r="Y240" s="12"/>
      <c r="Z240" s="14">
        <v>205000</v>
      </c>
      <c r="AA240" s="14">
        <v>1</v>
      </c>
      <c r="AB240" s="14">
        <v>89.75</v>
      </c>
      <c r="AC240" s="14">
        <v>0</v>
      </c>
      <c r="AD240" s="14">
        <v>183.98750000000001</v>
      </c>
      <c r="AE240" s="11"/>
      <c r="AF240" s="11"/>
      <c r="AG240" s="12" t="s">
        <v>19</v>
      </c>
      <c r="AH240" s="15">
        <v>9.9759469505107798E-5</v>
      </c>
      <c r="AI240" s="15">
        <v>5.5769712299999995E-4</v>
      </c>
      <c r="AJ240" s="15">
        <f t="shared" si="3"/>
        <v>6.4488452259629442E-5</v>
      </c>
    </row>
    <row r="241" spans="1:36" ht="13.5" thickBot="1">
      <c r="A241" s="21">
        <v>13908</v>
      </c>
      <c r="B241" s="21">
        <v>13908</v>
      </c>
      <c r="C241" s="12" t="s">
        <v>947</v>
      </c>
      <c r="D241" s="12" t="s">
        <v>948</v>
      </c>
      <c r="E241" s="12" t="s">
        <v>182</v>
      </c>
      <c r="F241" s="12" t="s">
        <v>949</v>
      </c>
      <c r="G241" s="12" t="s">
        <v>950</v>
      </c>
      <c r="H241" s="12" t="s">
        <v>185</v>
      </c>
      <c r="I241" s="12" t="s">
        <v>200</v>
      </c>
      <c r="J241" s="12" t="s">
        <v>72</v>
      </c>
      <c r="K241" s="12" t="s">
        <v>72</v>
      </c>
      <c r="L241" s="12" t="s">
        <v>187</v>
      </c>
      <c r="M241" s="12" t="s">
        <v>107</v>
      </c>
      <c r="N241" s="12" t="s">
        <v>196</v>
      </c>
      <c r="O241" s="12" t="s">
        <v>73</v>
      </c>
      <c r="P241" s="12" t="s">
        <v>381</v>
      </c>
      <c r="Q241" s="12" t="s">
        <v>75</v>
      </c>
      <c r="R241" s="12" t="s">
        <v>190</v>
      </c>
      <c r="S241" s="12" t="s">
        <v>76</v>
      </c>
      <c r="T241" s="22">
        <v>1.24</v>
      </c>
      <c r="U241" s="23">
        <v>46568</v>
      </c>
      <c r="V241" s="15">
        <v>3.95E-2</v>
      </c>
      <c r="W241" s="24">
        <v>6.1899999999999997E-2</v>
      </c>
      <c r="X241" s="12" t="s">
        <v>191</v>
      </c>
      <c r="Y241" s="12"/>
      <c r="Z241" s="14">
        <v>768625</v>
      </c>
      <c r="AA241" s="14">
        <v>1</v>
      </c>
      <c r="AB241" s="14">
        <v>98.39</v>
      </c>
      <c r="AC241" s="14">
        <v>0</v>
      </c>
      <c r="AD241" s="14">
        <v>756.25013999999999</v>
      </c>
      <c r="AE241" s="11"/>
      <c r="AF241" s="11"/>
      <c r="AG241" s="12" t="s">
        <v>19</v>
      </c>
      <c r="AH241" s="15">
        <v>9.1675631900000004E-4</v>
      </c>
      <c r="AI241" s="15">
        <v>2.292321638E-3</v>
      </c>
      <c r="AJ241" s="15">
        <f t="shared" si="3"/>
        <v>2.6506910007325539E-4</v>
      </c>
    </row>
    <row r="242" spans="1:36" ht="13.5" thickBot="1">
      <c r="A242" s="21">
        <v>13908</v>
      </c>
      <c r="B242" s="21">
        <v>13908</v>
      </c>
      <c r="C242" s="12" t="s">
        <v>951</v>
      </c>
      <c r="D242" s="12" t="s">
        <v>952</v>
      </c>
      <c r="E242" s="12" t="s">
        <v>182</v>
      </c>
      <c r="F242" s="12" t="s">
        <v>953</v>
      </c>
      <c r="G242" s="12" t="s">
        <v>954</v>
      </c>
      <c r="H242" s="12" t="s">
        <v>185</v>
      </c>
      <c r="I242" s="12" t="s">
        <v>186</v>
      </c>
      <c r="J242" s="12" t="s">
        <v>72</v>
      </c>
      <c r="K242" s="12" t="s">
        <v>72</v>
      </c>
      <c r="L242" s="12" t="s">
        <v>187</v>
      </c>
      <c r="M242" s="12" t="s">
        <v>107</v>
      </c>
      <c r="N242" s="12" t="s">
        <v>205</v>
      </c>
      <c r="O242" s="12" t="s">
        <v>73</v>
      </c>
      <c r="P242" s="12" t="s">
        <v>328</v>
      </c>
      <c r="Q242" s="12" t="s">
        <v>328</v>
      </c>
      <c r="R242" s="12" t="s">
        <v>190</v>
      </c>
      <c r="S242" s="12" t="s">
        <v>76</v>
      </c>
      <c r="T242" s="22">
        <v>1.2210000000000001</v>
      </c>
      <c r="U242" s="23">
        <v>46387</v>
      </c>
      <c r="V242" s="15">
        <v>1.9E-2</v>
      </c>
      <c r="W242" s="24">
        <v>7.2300000000000003E-2</v>
      </c>
      <c r="X242" s="12" t="s">
        <v>191</v>
      </c>
      <c r="Y242" s="12"/>
      <c r="Z242" s="14">
        <v>525000</v>
      </c>
      <c r="AA242" s="14">
        <v>1</v>
      </c>
      <c r="AB242" s="14">
        <v>106.41</v>
      </c>
      <c r="AC242" s="14">
        <v>0</v>
      </c>
      <c r="AD242" s="14">
        <v>558.65250000000003</v>
      </c>
      <c r="AE242" s="11"/>
      <c r="AF242" s="11"/>
      <c r="AG242" s="12" t="s">
        <v>19</v>
      </c>
      <c r="AH242" s="15">
        <v>9.7279148529999995E-3</v>
      </c>
      <c r="AI242" s="15">
        <v>1.6933698860000001E-3</v>
      </c>
      <c r="AJ242" s="15">
        <f t="shared" si="3"/>
        <v>1.9581023208627019E-4</v>
      </c>
    </row>
    <row r="243" spans="1:36" ht="13.5" thickBot="1">
      <c r="A243" s="21">
        <v>13908</v>
      </c>
      <c r="B243" s="21">
        <v>13908</v>
      </c>
      <c r="C243" s="12" t="s">
        <v>955</v>
      </c>
      <c r="D243" s="12" t="s">
        <v>956</v>
      </c>
      <c r="E243" s="12" t="s">
        <v>182</v>
      </c>
      <c r="F243" s="12" t="s">
        <v>957</v>
      </c>
      <c r="G243" s="12" t="s">
        <v>958</v>
      </c>
      <c r="H243" s="12" t="s">
        <v>185</v>
      </c>
      <c r="I243" s="12" t="s">
        <v>200</v>
      </c>
      <c r="J243" s="12" t="s">
        <v>72</v>
      </c>
      <c r="K243" s="12" t="s">
        <v>72</v>
      </c>
      <c r="L243" s="12" t="s">
        <v>187</v>
      </c>
      <c r="M243" s="12" t="s">
        <v>107</v>
      </c>
      <c r="N243" s="12" t="s">
        <v>389</v>
      </c>
      <c r="O243" s="12" t="s">
        <v>73</v>
      </c>
      <c r="P243" s="12" t="s">
        <v>271</v>
      </c>
      <c r="Q243" s="12" t="s">
        <v>75</v>
      </c>
      <c r="R243" s="12" t="s">
        <v>190</v>
      </c>
      <c r="S243" s="12" t="s">
        <v>76</v>
      </c>
      <c r="T243" s="22">
        <v>1.859</v>
      </c>
      <c r="U243" s="23">
        <v>46934</v>
      </c>
      <c r="V243" s="15">
        <v>2.1999999999999999E-2</v>
      </c>
      <c r="W243" s="24">
        <v>5.1900000000000002E-2</v>
      </c>
      <c r="X243" s="12" t="s">
        <v>191</v>
      </c>
      <c r="Y243" s="12"/>
      <c r="Z243" s="14">
        <v>44828.33</v>
      </c>
      <c r="AA243" s="14">
        <v>1</v>
      </c>
      <c r="AB243" s="14">
        <v>95.28</v>
      </c>
      <c r="AC243" s="14">
        <v>0</v>
      </c>
      <c r="AD243" s="14">
        <v>42.712429999999998</v>
      </c>
      <c r="AE243" s="11"/>
      <c r="AF243" s="11"/>
      <c r="AG243" s="12" t="s">
        <v>19</v>
      </c>
      <c r="AH243" s="15">
        <v>4.1364087658592901E-5</v>
      </c>
      <c r="AI243" s="15">
        <v>1.29468574E-4</v>
      </c>
      <c r="AJ243" s="15">
        <f t="shared" si="3"/>
        <v>1.4970900213045801E-5</v>
      </c>
    </row>
    <row r="244" spans="1:36" ht="13.5" thickBot="1">
      <c r="A244" s="21">
        <v>13908</v>
      </c>
      <c r="B244" s="21">
        <v>13908</v>
      </c>
      <c r="C244" s="12" t="s">
        <v>959</v>
      </c>
      <c r="D244" s="12" t="s">
        <v>960</v>
      </c>
      <c r="E244" s="12" t="s">
        <v>182</v>
      </c>
      <c r="F244" s="12" t="s">
        <v>961</v>
      </c>
      <c r="G244" s="12" t="s">
        <v>962</v>
      </c>
      <c r="H244" s="12" t="s">
        <v>185</v>
      </c>
      <c r="I244" s="12" t="s">
        <v>200</v>
      </c>
      <c r="J244" s="12" t="s">
        <v>72</v>
      </c>
      <c r="K244" s="12" t="s">
        <v>72</v>
      </c>
      <c r="L244" s="12" t="s">
        <v>187</v>
      </c>
      <c r="M244" s="12" t="s">
        <v>107</v>
      </c>
      <c r="N244" s="12" t="s">
        <v>246</v>
      </c>
      <c r="O244" s="12" t="s">
        <v>73</v>
      </c>
      <c r="P244" s="12" t="s">
        <v>480</v>
      </c>
      <c r="Q244" s="12" t="s">
        <v>232</v>
      </c>
      <c r="R244" s="12" t="s">
        <v>190</v>
      </c>
      <c r="S244" s="12" t="s">
        <v>76</v>
      </c>
      <c r="T244" s="22">
        <v>4.8419999999999996</v>
      </c>
      <c r="U244" s="23">
        <v>49674</v>
      </c>
      <c r="V244" s="15">
        <v>1.95E-2</v>
      </c>
      <c r="W244" s="24">
        <v>0.05</v>
      </c>
      <c r="X244" s="12" t="s">
        <v>191</v>
      </c>
      <c r="Y244" s="12"/>
      <c r="Z244" s="14">
        <v>367259.52</v>
      </c>
      <c r="AA244" s="14">
        <v>1</v>
      </c>
      <c r="AB244" s="14">
        <v>86.78</v>
      </c>
      <c r="AC244" s="14">
        <v>0</v>
      </c>
      <c r="AD244" s="14">
        <v>318.70780999999999</v>
      </c>
      <c r="AE244" s="11"/>
      <c r="AF244" s="11"/>
      <c r="AG244" s="12" t="s">
        <v>19</v>
      </c>
      <c r="AH244" s="15">
        <v>3.6603899100000001E-4</v>
      </c>
      <c r="AI244" s="15">
        <v>9.6605708899999995E-4</v>
      </c>
      <c r="AJ244" s="15">
        <f t="shared" si="3"/>
        <v>1.1170853123150241E-4</v>
      </c>
    </row>
    <row r="245" spans="1:36" ht="13.5" thickBot="1">
      <c r="A245" s="21">
        <v>13908</v>
      </c>
      <c r="B245" s="21">
        <v>13908</v>
      </c>
      <c r="C245" s="12" t="s">
        <v>640</v>
      </c>
      <c r="D245" s="12" t="s">
        <v>641</v>
      </c>
      <c r="E245" s="12" t="s">
        <v>182</v>
      </c>
      <c r="F245" s="12" t="s">
        <v>963</v>
      </c>
      <c r="G245" s="12" t="s">
        <v>964</v>
      </c>
      <c r="H245" s="12" t="s">
        <v>185</v>
      </c>
      <c r="I245" s="12" t="s">
        <v>186</v>
      </c>
      <c r="J245" s="12" t="s">
        <v>72</v>
      </c>
      <c r="K245" s="12" t="s">
        <v>72</v>
      </c>
      <c r="L245" s="12" t="s">
        <v>187</v>
      </c>
      <c r="M245" s="12" t="s">
        <v>107</v>
      </c>
      <c r="N245" s="12" t="s">
        <v>617</v>
      </c>
      <c r="O245" s="12" t="s">
        <v>73</v>
      </c>
      <c r="P245" s="12" t="s">
        <v>74</v>
      </c>
      <c r="Q245" s="12" t="s">
        <v>75</v>
      </c>
      <c r="R245" s="12" t="s">
        <v>190</v>
      </c>
      <c r="S245" s="12" t="s">
        <v>76</v>
      </c>
      <c r="T245" s="22">
        <v>3.0219999999999998</v>
      </c>
      <c r="U245" s="23">
        <v>47220</v>
      </c>
      <c r="V245" s="15">
        <v>3.85E-2</v>
      </c>
      <c r="W245" s="24">
        <v>2.5700000000000001E-2</v>
      </c>
      <c r="X245" s="12" t="s">
        <v>191</v>
      </c>
      <c r="Y245" s="12"/>
      <c r="Z245" s="14">
        <v>709677.24</v>
      </c>
      <c r="AA245" s="14">
        <v>1</v>
      </c>
      <c r="AB245" s="14">
        <v>120.79</v>
      </c>
      <c r="AC245" s="14">
        <v>15.55424</v>
      </c>
      <c r="AD245" s="14">
        <v>872.77337999999997</v>
      </c>
      <c r="AE245" s="11"/>
      <c r="AF245" s="11"/>
      <c r="AG245" s="12" t="s">
        <v>19</v>
      </c>
      <c r="AH245" s="15">
        <v>2.8082774100000001E-4</v>
      </c>
      <c r="AI245" s="15">
        <v>2.6455232179999999E-3</v>
      </c>
      <c r="AJ245" s="15">
        <f t="shared" si="3"/>
        <v>3.0591102357282654E-4</v>
      </c>
    </row>
    <row r="246" spans="1:36" ht="13.5" thickBot="1">
      <c r="A246" s="21">
        <v>13908</v>
      </c>
      <c r="B246" s="21">
        <v>13908</v>
      </c>
      <c r="C246" s="12" t="s">
        <v>640</v>
      </c>
      <c r="D246" s="12" t="s">
        <v>641</v>
      </c>
      <c r="E246" s="12" t="s">
        <v>182</v>
      </c>
      <c r="F246" s="12" t="s">
        <v>965</v>
      </c>
      <c r="G246" s="12" t="s">
        <v>966</v>
      </c>
      <c r="H246" s="12" t="s">
        <v>185</v>
      </c>
      <c r="I246" s="12" t="s">
        <v>186</v>
      </c>
      <c r="J246" s="12" t="s">
        <v>72</v>
      </c>
      <c r="K246" s="12" t="s">
        <v>72</v>
      </c>
      <c r="L246" s="12" t="s">
        <v>187</v>
      </c>
      <c r="M246" s="12" t="s">
        <v>107</v>
      </c>
      <c r="N246" s="12" t="s">
        <v>617</v>
      </c>
      <c r="O246" s="12" t="s">
        <v>73</v>
      </c>
      <c r="P246" s="12" t="s">
        <v>74</v>
      </c>
      <c r="Q246" s="12" t="s">
        <v>75</v>
      </c>
      <c r="R246" s="12" t="s">
        <v>190</v>
      </c>
      <c r="S246" s="12" t="s">
        <v>76</v>
      </c>
      <c r="T246" s="22">
        <v>0.90100000000000002</v>
      </c>
      <c r="U246" s="23">
        <v>46082</v>
      </c>
      <c r="V246" s="15">
        <v>4.4999999999999998E-2</v>
      </c>
      <c r="W246" s="24">
        <v>2.4E-2</v>
      </c>
      <c r="X246" s="12" t="s">
        <v>191</v>
      </c>
      <c r="Y246" s="12"/>
      <c r="Z246" s="14">
        <v>591635</v>
      </c>
      <c r="AA246" s="14">
        <v>1</v>
      </c>
      <c r="AB246" s="14">
        <v>119.86</v>
      </c>
      <c r="AC246" s="14">
        <v>0</v>
      </c>
      <c r="AD246" s="14">
        <v>709.13370999999995</v>
      </c>
      <c r="AE246" s="11"/>
      <c r="AF246" s="11"/>
      <c r="AG246" s="12" t="s">
        <v>19</v>
      </c>
      <c r="AH246" s="15">
        <v>4.0034791699999998E-4</v>
      </c>
      <c r="AI246" s="15">
        <v>2.1495037969999999E-3</v>
      </c>
      <c r="AJ246" s="15">
        <f t="shared" si="3"/>
        <v>2.4855457790898245E-4</v>
      </c>
    </row>
    <row r="247" spans="1:36" ht="13.5" thickBot="1">
      <c r="A247" s="21">
        <v>13908</v>
      </c>
      <c r="B247" s="21">
        <v>13908</v>
      </c>
      <c r="C247" s="12" t="s">
        <v>640</v>
      </c>
      <c r="D247" s="12" t="s">
        <v>641</v>
      </c>
      <c r="E247" s="12" t="s">
        <v>182</v>
      </c>
      <c r="F247" s="12" t="s">
        <v>967</v>
      </c>
      <c r="G247" s="12" t="s">
        <v>968</v>
      </c>
      <c r="H247" s="12" t="s">
        <v>185</v>
      </c>
      <c r="I247" s="12" t="s">
        <v>186</v>
      </c>
      <c r="J247" s="12" t="s">
        <v>72</v>
      </c>
      <c r="K247" s="12" t="s">
        <v>72</v>
      </c>
      <c r="L247" s="12" t="s">
        <v>187</v>
      </c>
      <c r="M247" s="12" t="s">
        <v>107</v>
      </c>
      <c r="N247" s="12" t="s">
        <v>617</v>
      </c>
      <c r="O247" s="12" t="s">
        <v>73</v>
      </c>
      <c r="P247" s="12" t="s">
        <v>74</v>
      </c>
      <c r="Q247" s="12" t="s">
        <v>75</v>
      </c>
      <c r="R247" s="12" t="s">
        <v>190</v>
      </c>
      <c r="S247" s="12" t="s">
        <v>76</v>
      </c>
      <c r="T247" s="22">
        <v>5.367</v>
      </c>
      <c r="U247" s="23">
        <v>48112</v>
      </c>
      <c r="V247" s="15">
        <v>2.3900000000000001E-2</v>
      </c>
      <c r="W247" s="24">
        <v>2.7199999999999998E-2</v>
      </c>
      <c r="X247" s="12" t="s">
        <v>191</v>
      </c>
      <c r="Y247" s="12"/>
      <c r="Z247" s="14">
        <v>756482</v>
      </c>
      <c r="AA247" s="14">
        <v>1</v>
      </c>
      <c r="AB247" s="14">
        <v>113.4</v>
      </c>
      <c r="AC247" s="14">
        <v>0</v>
      </c>
      <c r="AD247" s="14">
        <v>857.85059000000001</v>
      </c>
      <c r="AE247" s="11"/>
      <c r="AF247" s="11"/>
      <c r="AG247" s="12" t="s">
        <v>19</v>
      </c>
      <c r="AH247" s="15">
        <v>1.9451098200000001E-4</v>
      </c>
      <c r="AI247" s="15">
        <v>2.6002897260000001E-3</v>
      </c>
      <c r="AJ247" s="15">
        <f t="shared" si="3"/>
        <v>3.0068051807383627E-4</v>
      </c>
    </row>
    <row r="248" spans="1:36" ht="13.5" thickBot="1">
      <c r="A248" s="21">
        <v>13908</v>
      </c>
      <c r="B248" s="21">
        <v>13908</v>
      </c>
      <c r="C248" s="12" t="s">
        <v>640</v>
      </c>
      <c r="D248" s="12" t="s">
        <v>641</v>
      </c>
      <c r="E248" s="12" t="s">
        <v>182</v>
      </c>
      <c r="F248" s="12" t="s">
        <v>969</v>
      </c>
      <c r="G248" s="12" t="s">
        <v>970</v>
      </c>
      <c r="H248" s="12" t="s">
        <v>185</v>
      </c>
      <c r="I248" s="12" t="s">
        <v>186</v>
      </c>
      <c r="J248" s="12" t="s">
        <v>72</v>
      </c>
      <c r="K248" s="12" t="s">
        <v>72</v>
      </c>
      <c r="L248" s="12" t="s">
        <v>187</v>
      </c>
      <c r="M248" s="12" t="s">
        <v>107</v>
      </c>
      <c r="N248" s="12" t="s">
        <v>617</v>
      </c>
      <c r="O248" s="12" t="s">
        <v>73</v>
      </c>
      <c r="P248" s="12" t="s">
        <v>74</v>
      </c>
      <c r="Q248" s="12" t="s">
        <v>75</v>
      </c>
      <c r="R248" s="12" t="s">
        <v>190</v>
      </c>
      <c r="S248" s="12" t="s">
        <v>76</v>
      </c>
      <c r="T248" s="22">
        <v>10.281000000000001</v>
      </c>
      <c r="U248" s="23">
        <v>49825</v>
      </c>
      <c r="V248" s="15">
        <v>1.2500000000000001E-2</v>
      </c>
      <c r="W248" s="24">
        <v>3.1099999999999999E-2</v>
      </c>
      <c r="X248" s="12" t="s">
        <v>191</v>
      </c>
      <c r="Y248" s="12"/>
      <c r="Z248" s="14">
        <v>95000</v>
      </c>
      <c r="AA248" s="14">
        <v>1</v>
      </c>
      <c r="AB248" s="14">
        <v>95.3</v>
      </c>
      <c r="AC248" s="14">
        <v>0</v>
      </c>
      <c r="AD248" s="14">
        <v>90.534999999999997</v>
      </c>
      <c r="AE248" s="11"/>
      <c r="AF248" s="11"/>
      <c r="AG248" s="12" t="s">
        <v>19</v>
      </c>
      <c r="AH248" s="15">
        <v>2.2134878767269E-5</v>
      </c>
      <c r="AI248" s="15">
        <v>2.7442684400000002E-4</v>
      </c>
      <c r="AJ248" s="15">
        <f t="shared" si="3"/>
        <v>3.1732927646310489E-5</v>
      </c>
    </row>
    <row r="249" spans="1:36" ht="13.5" thickBot="1">
      <c r="A249" s="21">
        <v>13908</v>
      </c>
      <c r="B249" s="21">
        <v>13908</v>
      </c>
      <c r="C249" s="12" t="s">
        <v>722</v>
      </c>
      <c r="D249" s="12" t="s">
        <v>723</v>
      </c>
      <c r="E249" s="12" t="s">
        <v>182</v>
      </c>
      <c r="F249" s="12" t="s">
        <v>971</v>
      </c>
      <c r="G249" s="12" t="s">
        <v>972</v>
      </c>
      <c r="H249" s="12" t="s">
        <v>185</v>
      </c>
      <c r="I249" s="12" t="s">
        <v>186</v>
      </c>
      <c r="J249" s="12" t="s">
        <v>72</v>
      </c>
      <c r="K249" s="12" t="s">
        <v>72</v>
      </c>
      <c r="L249" s="12" t="s">
        <v>187</v>
      </c>
      <c r="M249" s="12" t="s">
        <v>107</v>
      </c>
      <c r="N249" s="12" t="s">
        <v>372</v>
      </c>
      <c r="O249" s="12" t="s">
        <v>73</v>
      </c>
      <c r="P249" s="12" t="s">
        <v>74</v>
      </c>
      <c r="Q249" s="12" t="s">
        <v>75</v>
      </c>
      <c r="R249" s="12" t="s">
        <v>190</v>
      </c>
      <c r="S249" s="12" t="s">
        <v>76</v>
      </c>
      <c r="T249" s="22">
        <v>1.238</v>
      </c>
      <c r="U249" s="23">
        <v>46203</v>
      </c>
      <c r="V249" s="15">
        <v>8.3000000000000001E-3</v>
      </c>
      <c r="W249" s="24">
        <v>2.29E-2</v>
      </c>
      <c r="X249" s="12" t="s">
        <v>191</v>
      </c>
      <c r="Y249" s="12"/>
      <c r="Z249" s="14">
        <v>500000</v>
      </c>
      <c r="AA249" s="14">
        <v>1</v>
      </c>
      <c r="AB249" s="14">
        <v>114.23</v>
      </c>
      <c r="AC249" s="14">
        <v>0</v>
      </c>
      <c r="AD249" s="14">
        <v>571.15</v>
      </c>
      <c r="AE249" s="11"/>
      <c r="AF249" s="11"/>
      <c r="AG249" s="12" t="s">
        <v>19</v>
      </c>
      <c r="AH249" s="15">
        <v>3.2874233699999999E-4</v>
      </c>
      <c r="AI249" s="15">
        <v>1.7312519150000001E-3</v>
      </c>
      <c r="AJ249" s="15">
        <f t="shared" si="3"/>
        <v>2.0019066245308706E-4</v>
      </c>
    </row>
    <row r="250" spans="1:36" ht="13.5" thickBot="1">
      <c r="A250" s="21">
        <v>13908</v>
      </c>
      <c r="B250" s="21">
        <v>13908</v>
      </c>
      <c r="C250" s="12" t="s">
        <v>722</v>
      </c>
      <c r="D250" s="12" t="s">
        <v>723</v>
      </c>
      <c r="E250" s="12" t="s">
        <v>182</v>
      </c>
      <c r="F250" s="12" t="s">
        <v>973</v>
      </c>
      <c r="G250" s="12" t="s">
        <v>974</v>
      </c>
      <c r="H250" s="12" t="s">
        <v>185</v>
      </c>
      <c r="I250" s="12" t="s">
        <v>186</v>
      </c>
      <c r="J250" s="12" t="s">
        <v>72</v>
      </c>
      <c r="K250" s="12" t="s">
        <v>72</v>
      </c>
      <c r="L250" s="12" t="s">
        <v>187</v>
      </c>
      <c r="M250" s="12" t="s">
        <v>107</v>
      </c>
      <c r="N250" s="12" t="s">
        <v>372</v>
      </c>
      <c r="O250" s="12" t="s">
        <v>73</v>
      </c>
      <c r="P250" s="12" t="s">
        <v>74</v>
      </c>
      <c r="Q250" s="12" t="s">
        <v>75</v>
      </c>
      <c r="R250" s="12" t="s">
        <v>190</v>
      </c>
      <c r="S250" s="12" t="s">
        <v>76</v>
      </c>
      <c r="T250" s="22">
        <v>2.649</v>
      </c>
      <c r="U250" s="23">
        <v>46716</v>
      </c>
      <c r="V250" s="15">
        <v>1E-3</v>
      </c>
      <c r="W250" s="24">
        <v>2.3599999999999999E-2</v>
      </c>
      <c r="X250" s="12" t="s">
        <v>191</v>
      </c>
      <c r="Y250" s="12"/>
      <c r="Z250" s="14">
        <v>450000</v>
      </c>
      <c r="AA250" s="14">
        <v>1</v>
      </c>
      <c r="AB250" s="14">
        <v>106.31</v>
      </c>
      <c r="AC250" s="14">
        <v>0</v>
      </c>
      <c r="AD250" s="14">
        <v>478.39499999999998</v>
      </c>
      <c r="AE250" s="11"/>
      <c r="AF250" s="11"/>
      <c r="AG250" s="12" t="s">
        <v>19</v>
      </c>
      <c r="AH250" s="15">
        <v>1.43437495E-4</v>
      </c>
      <c r="AI250" s="15">
        <v>1.450095877E-3</v>
      </c>
      <c r="AJ250" s="15">
        <f t="shared" si="3"/>
        <v>1.6767961474961846E-4</v>
      </c>
    </row>
    <row r="251" spans="1:36" ht="13.5" thickBot="1">
      <c r="A251" s="21">
        <v>13908</v>
      </c>
      <c r="B251" s="21">
        <v>13908</v>
      </c>
      <c r="C251" s="12" t="s">
        <v>722</v>
      </c>
      <c r="D251" s="12" t="s">
        <v>723</v>
      </c>
      <c r="E251" s="12" t="s">
        <v>182</v>
      </c>
      <c r="F251" s="12" t="s">
        <v>975</v>
      </c>
      <c r="G251" s="12" t="s">
        <v>976</v>
      </c>
      <c r="H251" s="12" t="s">
        <v>185</v>
      </c>
      <c r="I251" s="12" t="s">
        <v>186</v>
      </c>
      <c r="J251" s="12" t="s">
        <v>72</v>
      </c>
      <c r="K251" s="12" t="s">
        <v>72</v>
      </c>
      <c r="L251" s="12" t="s">
        <v>187</v>
      </c>
      <c r="M251" s="12" t="s">
        <v>107</v>
      </c>
      <c r="N251" s="12" t="s">
        <v>372</v>
      </c>
      <c r="O251" s="12" t="s">
        <v>73</v>
      </c>
      <c r="P251" s="12" t="s">
        <v>74</v>
      </c>
      <c r="Q251" s="12" t="s">
        <v>75</v>
      </c>
      <c r="R251" s="12" t="s">
        <v>190</v>
      </c>
      <c r="S251" s="12" t="s">
        <v>76</v>
      </c>
      <c r="T251" s="22">
        <v>4.6440000000000001</v>
      </c>
      <c r="U251" s="23">
        <v>47447</v>
      </c>
      <c r="V251" s="15">
        <v>1E-3</v>
      </c>
      <c r="W251" s="24">
        <v>2.5700000000000001E-2</v>
      </c>
      <c r="X251" s="12" t="s">
        <v>191</v>
      </c>
      <c r="Y251" s="12"/>
      <c r="Z251" s="14">
        <v>839970</v>
      </c>
      <c r="AA251" s="14">
        <v>1</v>
      </c>
      <c r="AB251" s="14">
        <v>100.7</v>
      </c>
      <c r="AC251" s="14">
        <v>0</v>
      </c>
      <c r="AD251" s="14">
        <v>845.84978999999998</v>
      </c>
      <c r="AE251" s="11"/>
      <c r="AF251" s="11"/>
      <c r="AG251" s="12" t="s">
        <v>19</v>
      </c>
      <c r="AH251" s="15">
        <v>3.3776722199999997E-4</v>
      </c>
      <c r="AI251" s="15">
        <v>2.5639132789999999E-3</v>
      </c>
      <c r="AJ251" s="15">
        <f t="shared" si="3"/>
        <v>2.9647418330719524E-4</v>
      </c>
    </row>
    <row r="252" spans="1:36" ht="13.5" thickBot="1">
      <c r="A252" s="21">
        <v>13908</v>
      </c>
      <c r="B252" s="21">
        <v>13908</v>
      </c>
      <c r="C252" s="12" t="s">
        <v>549</v>
      </c>
      <c r="D252" s="12" t="s">
        <v>550</v>
      </c>
      <c r="E252" s="12" t="s">
        <v>182</v>
      </c>
      <c r="F252" s="12" t="s">
        <v>977</v>
      </c>
      <c r="G252" s="12" t="s">
        <v>978</v>
      </c>
      <c r="H252" s="12" t="s">
        <v>185</v>
      </c>
      <c r="I252" s="12" t="s">
        <v>186</v>
      </c>
      <c r="J252" s="12" t="s">
        <v>72</v>
      </c>
      <c r="K252" s="12" t="s">
        <v>72</v>
      </c>
      <c r="L252" s="12" t="s">
        <v>187</v>
      </c>
      <c r="M252" s="12" t="s">
        <v>107</v>
      </c>
      <c r="N252" s="12" t="s">
        <v>205</v>
      </c>
      <c r="O252" s="12" t="s">
        <v>73</v>
      </c>
      <c r="P252" s="12" t="s">
        <v>197</v>
      </c>
      <c r="Q252" s="12" t="s">
        <v>75</v>
      </c>
      <c r="R252" s="12" t="s">
        <v>190</v>
      </c>
      <c r="S252" s="12" t="s">
        <v>76</v>
      </c>
      <c r="T252" s="22">
        <v>2.492</v>
      </c>
      <c r="U252" s="23">
        <v>46752</v>
      </c>
      <c r="V252" s="15">
        <v>1.7999999999999999E-2</v>
      </c>
      <c r="W252" s="24">
        <v>2.98E-2</v>
      </c>
      <c r="X252" s="12" t="s">
        <v>191</v>
      </c>
      <c r="Y252" s="12"/>
      <c r="Z252" s="14">
        <v>1070514.7</v>
      </c>
      <c r="AA252" s="14">
        <v>1</v>
      </c>
      <c r="AB252" s="14">
        <v>113.34</v>
      </c>
      <c r="AC252" s="14">
        <v>0</v>
      </c>
      <c r="AD252" s="14">
        <v>1213.3213599999999</v>
      </c>
      <c r="AE252" s="11"/>
      <c r="AF252" s="11"/>
      <c r="AG252" s="12" t="s">
        <v>19</v>
      </c>
      <c r="AH252" s="15">
        <v>1.447761196E-3</v>
      </c>
      <c r="AI252" s="15">
        <v>3.6777815440000002E-3</v>
      </c>
      <c r="AJ252" s="15">
        <f t="shared" si="3"/>
        <v>4.2527463333078962E-4</v>
      </c>
    </row>
    <row r="253" spans="1:36" ht="13.5" thickBot="1">
      <c r="A253" s="21">
        <v>13908</v>
      </c>
      <c r="B253" s="21">
        <v>13908</v>
      </c>
      <c r="C253" s="12" t="s">
        <v>549</v>
      </c>
      <c r="D253" s="12" t="s">
        <v>550</v>
      </c>
      <c r="E253" s="12" t="s">
        <v>182</v>
      </c>
      <c r="F253" s="12" t="s">
        <v>979</v>
      </c>
      <c r="G253" s="12" t="s">
        <v>980</v>
      </c>
      <c r="H253" s="12" t="s">
        <v>185</v>
      </c>
      <c r="I253" s="12" t="s">
        <v>186</v>
      </c>
      <c r="J253" s="12" t="s">
        <v>72</v>
      </c>
      <c r="K253" s="12" t="s">
        <v>72</v>
      </c>
      <c r="L253" s="12" t="s">
        <v>187</v>
      </c>
      <c r="M253" s="12" t="s">
        <v>107</v>
      </c>
      <c r="N253" s="12" t="s">
        <v>205</v>
      </c>
      <c r="O253" s="12" t="s">
        <v>73</v>
      </c>
      <c r="P253" s="12" t="s">
        <v>381</v>
      </c>
      <c r="Q253" s="12" t="s">
        <v>75</v>
      </c>
      <c r="R253" s="12" t="s">
        <v>190</v>
      </c>
      <c r="S253" s="12" t="s">
        <v>76</v>
      </c>
      <c r="T253" s="22">
        <v>1.2190000000000001</v>
      </c>
      <c r="U253" s="23">
        <v>46568</v>
      </c>
      <c r="V253" s="15">
        <v>2.2499999999999999E-2</v>
      </c>
      <c r="W253" s="24">
        <v>3.2199999999999999E-2</v>
      </c>
      <c r="X253" s="12" t="s">
        <v>191</v>
      </c>
      <c r="Y253" s="12"/>
      <c r="Z253" s="14">
        <v>56250.01</v>
      </c>
      <c r="AA253" s="14">
        <v>1</v>
      </c>
      <c r="AB253" s="14">
        <v>114.95</v>
      </c>
      <c r="AC253" s="14">
        <v>0</v>
      </c>
      <c r="AD253" s="14">
        <v>64.659390000000002</v>
      </c>
      <c r="AE253" s="11"/>
      <c r="AF253" s="11"/>
      <c r="AG253" s="12" t="s">
        <v>19</v>
      </c>
      <c r="AH253" s="15">
        <v>1.5021783299999999E-4</v>
      </c>
      <c r="AI253" s="15">
        <v>1.9599350899999999E-4</v>
      </c>
      <c r="AJ253" s="15">
        <f t="shared" si="3"/>
        <v>2.2663409118292066E-5</v>
      </c>
    </row>
    <row r="254" spans="1:36" ht="13.5" thickBot="1">
      <c r="A254" s="21">
        <v>13908</v>
      </c>
      <c r="B254" s="21">
        <v>13908</v>
      </c>
      <c r="C254" s="12" t="s">
        <v>549</v>
      </c>
      <c r="D254" s="12" t="s">
        <v>550</v>
      </c>
      <c r="E254" s="12" t="s">
        <v>182</v>
      </c>
      <c r="F254" s="12" t="s">
        <v>981</v>
      </c>
      <c r="G254" s="12" t="s">
        <v>982</v>
      </c>
      <c r="H254" s="12" t="s">
        <v>185</v>
      </c>
      <c r="I254" s="12" t="s">
        <v>186</v>
      </c>
      <c r="J254" s="12" t="s">
        <v>72</v>
      </c>
      <c r="K254" s="12" t="s">
        <v>72</v>
      </c>
      <c r="L254" s="12" t="s">
        <v>187</v>
      </c>
      <c r="M254" s="12" t="s">
        <v>107</v>
      </c>
      <c r="N254" s="12" t="s">
        <v>205</v>
      </c>
      <c r="O254" s="12" t="s">
        <v>73</v>
      </c>
      <c r="P254" s="12" t="s">
        <v>381</v>
      </c>
      <c r="Q254" s="12" t="s">
        <v>75</v>
      </c>
      <c r="R254" s="12" t="s">
        <v>190</v>
      </c>
      <c r="S254" s="12" t="s">
        <v>76</v>
      </c>
      <c r="T254" s="22">
        <v>2.0960000000000001</v>
      </c>
      <c r="U254" s="23">
        <v>47118</v>
      </c>
      <c r="V254" s="15">
        <v>3.3000000000000002E-2</v>
      </c>
      <c r="W254" s="24">
        <v>3.5000000000000003E-2</v>
      </c>
      <c r="X254" s="12" t="s">
        <v>191</v>
      </c>
      <c r="Y254" s="12"/>
      <c r="Z254" s="14">
        <v>145000</v>
      </c>
      <c r="AA254" s="14">
        <v>1</v>
      </c>
      <c r="AB254" s="14">
        <v>115.87</v>
      </c>
      <c r="AC254" s="14">
        <v>0</v>
      </c>
      <c r="AD254" s="14">
        <v>168.01150000000001</v>
      </c>
      <c r="AE254" s="11"/>
      <c r="AF254" s="11"/>
      <c r="AG254" s="12" t="s">
        <v>19</v>
      </c>
      <c r="AH254" s="15">
        <v>2.9238672700000002E-4</v>
      </c>
      <c r="AI254" s="15">
        <v>5.0927117400000001E-4</v>
      </c>
      <c r="AJ254" s="15">
        <f t="shared" si="3"/>
        <v>5.888879188433308E-5</v>
      </c>
    </row>
    <row r="255" spans="1:36" ht="13.5" thickBot="1">
      <c r="A255" s="21">
        <v>13908</v>
      </c>
      <c r="B255" s="21">
        <v>13908</v>
      </c>
      <c r="C255" s="12" t="s">
        <v>983</v>
      </c>
      <c r="D255" s="12" t="s">
        <v>984</v>
      </c>
      <c r="E255" s="12" t="s">
        <v>182</v>
      </c>
      <c r="F255" s="12" t="s">
        <v>985</v>
      </c>
      <c r="G255" s="12" t="s">
        <v>986</v>
      </c>
      <c r="H255" s="12" t="s">
        <v>185</v>
      </c>
      <c r="I255" s="12" t="s">
        <v>186</v>
      </c>
      <c r="J255" s="12" t="s">
        <v>72</v>
      </c>
      <c r="K255" s="12" t="s">
        <v>72</v>
      </c>
      <c r="L255" s="12" t="s">
        <v>187</v>
      </c>
      <c r="M255" s="12" t="s">
        <v>107</v>
      </c>
      <c r="N255" s="12" t="s">
        <v>205</v>
      </c>
      <c r="O255" s="12" t="s">
        <v>73</v>
      </c>
      <c r="P255" s="12" t="s">
        <v>241</v>
      </c>
      <c r="Q255" s="12" t="s">
        <v>232</v>
      </c>
      <c r="R255" s="12" t="s">
        <v>190</v>
      </c>
      <c r="S255" s="12" t="s">
        <v>76</v>
      </c>
      <c r="T255" s="22">
        <v>3.226</v>
      </c>
      <c r="U255" s="23">
        <v>48059</v>
      </c>
      <c r="V255" s="15">
        <v>2.4E-2</v>
      </c>
      <c r="W255" s="24">
        <v>2.9700000000000001E-2</v>
      </c>
      <c r="X255" s="12" t="s">
        <v>191</v>
      </c>
      <c r="Y255" s="12"/>
      <c r="Z255" s="14">
        <v>215040.91</v>
      </c>
      <c r="AA255" s="14">
        <v>1</v>
      </c>
      <c r="AB255" s="14">
        <v>115.05</v>
      </c>
      <c r="AC255" s="14">
        <v>0</v>
      </c>
      <c r="AD255" s="14">
        <v>247.40457000000001</v>
      </c>
      <c r="AE255" s="11"/>
      <c r="AF255" s="11"/>
      <c r="AG255" s="12" t="s">
        <v>19</v>
      </c>
      <c r="AH255" s="15">
        <v>1.8076611E-4</v>
      </c>
      <c r="AI255" s="15">
        <v>7.4992495100000001E-4</v>
      </c>
      <c r="AJ255" s="15">
        <f t="shared" si="3"/>
        <v>8.6716422589899585E-5</v>
      </c>
    </row>
    <row r="256" spans="1:36" ht="13.5" thickBot="1">
      <c r="A256" s="21">
        <v>13908</v>
      </c>
      <c r="B256" s="21">
        <v>13908</v>
      </c>
      <c r="C256" s="12" t="s">
        <v>983</v>
      </c>
      <c r="D256" s="12" t="s">
        <v>984</v>
      </c>
      <c r="E256" s="12" t="s">
        <v>182</v>
      </c>
      <c r="F256" s="12" t="s">
        <v>987</v>
      </c>
      <c r="G256" s="12" t="s">
        <v>988</v>
      </c>
      <c r="H256" s="12" t="s">
        <v>185</v>
      </c>
      <c r="I256" s="12" t="s">
        <v>186</v>
      </c>
      <c r="J256" s="12" t="s">
        <v>72</v>
      </c>
      <c r="K256" s="12" t="s">
        <v>72</v>
      </c>
      <c r="L256" s="12" t="s">
        <v>187</v>
      </c>
      <c r="M256" s="12" t="s">
        <v>107</v>
      </c>
      <c r="N256" s="12" t="s">
        <v>205</v>
      </c>
      <c r="O256" s="12" t="s">
        <v>73</v>
      </c>
      <c r="P256" s="12" t="s">
        <v>206</v>
      </c>
      <c r="Q256" s="12" t="s">
        <v>75</v>
      </c>
      <c r="R256" s="12" t="s">
        <v>190</v>
      </c>
      <c r="S256" s="12" t="s">
        <v>76</v>
      </c>
      <c r="T256" s="22">
        <v>4.4539999999999997</v>
      </c>
      <c r="U256" s="23">
        <v>47583</v>
      </c>
      <c r="V256" s="15">
        <v>8.3999999999999995E-3</v>
      </c>
      <c r="W256" s="24">
        <v>2.86E-2</v>
      </c>
      <c r="X256" s="12" t="s">
        <v>191</v>
      </c>
      <c r="Y256" s="12"/>
      <c r="Z256" s="14">
        <v>295387.14</v>
      </c>
      <c r="AA256" s="14">
        <v>1</v>
      </c>
      <c r="AB256" s="14">
        <v>105.34</v>
      </c>
      <c r="AC256" s="14">
        <v>0</v>
      </c>
      <c r="AD256" s="14">
        <v>311.16081000000003</v>
      </c>
      <c r="AE256" s="11"/>
      <c r="AF256" s="11"/>
      <c r="AG256" s="12" t="s">
        <v>19</v>
      </c>
      <c r="AH256" s="15">
        <v>3.85233276E-4</v>
      </c>
      <c r="AI256" s="15">
        <v>9.4318085999999998E-4</v>
      </c>
      <c r="AJ256" s="15">
        <f t="shared" si="3"/>
        <v>1.0906327354169511E-4</v>
      </c>
    </row>
    <row r="257" spans="1:36" ht="13.5" thickBot="1">
      <c r="A257" s="21">
        <v>13908</v>
      </c>
      <c r="B257" s="21">
        <v>13908</v>
      </c>
      <c r="C257" s="12" t="s">
        <v>983</v>
      </c>
      <c r="D257" s="12" t="s">
        <v>984</v>
      </c>
      <c r="E257" s="12" t="s">
        <v>182</v>
      </c>
      <c r="F257" s="12" t="s">
        <v>989</v>
      </c>
      <c r="G257" s="12" t="s">
        <v>990</v>
      </c>
      <c r="H257" s="12" t="s">
        <v>185</v>
      </c>
      <c r="I257" s="12" t="s">
        <v>186</v>
      </c>
      <c r="J257" s="12" t="s">
        <v>72</v>
      </c>
      <c r="K257" s="12" t="s">
        <v>72</v>
      </c>
      <c r="L257" s="12" t="s">
        <v>187</v>
      </c>
      <c r="M257" s="12" t="s">
        <v>107</v>
      </c>
      <c r="N257" s="12" t="s">
        <v>205</v>
      </c>
      <c r="O257" s="12" t="s">
        <v>73</v>
      </c>
      <c r="P257" s="12" t="s">
        <v>241</v>
      </c>
      <c r="Q257" s="12" t="s">
        <v>232</v>
      </c>
      <c r="R257" s="12" t="s">
        <v>190</v>
      </c>
      <c r="S257" s="12" t="s">
        <v>76</v>
      </c>
      <c r="T257" s="22">
        <v>5.8079999999999998</v>
      </c>
      <c r="U257" s="23">
        <v>49765</v>
      </c>
      <c r="V257" s="15">
        <v>1.4999999999999999E-2</v>
      </c>
      <c r="W257" s="24">
        <v>3.1699999999999999E-2</v>
      </c>
      <c r="X257" s="12" t="s">
        <v>191</v>
      </c>
      <c r="Y257" s="12"/>
      <c r="Z257" s="14">
        <v>1192802.77</v>
      </c>
      <c r="AA257" s="14">
        <v>1</v>
      </c>
      <c r="AB257" s="14">
        <v>101.35</v>
      </c>
      <c r="AC257" s="14">
        <v>0</v>
      </c>
      <c r="AD257" s="14">
        <v>1208.90561</v>
      </c>
      <c r="AE257" s="11"/>
      <c r="AF257" s="11"/>
      <c r="AG257" s="12" t="s">
        <v>19</v>
      </c>
      <c r="AH257" s="15">
        <v>2.3998033470000002E-3</v>
      </c>
      <c r="AI257" s="15">
        <v>3.6643966609999998E-3</v>
      </c>
      <c r="AJ257" s="15">
        <f t="shared" si="3"/>
        <v>4.2372689295133205E-4</v>
      </c>
    </row>
    <row r="258" spans="1:36" ht="13.5" thickBot="1">
      <c r="A258" s="21">
        <v>13908</v>
      </c>
      <c r="B258" s="21">
        <v>13908</v>
      </c>
      <c r="C258" s="12" t="s">
        <v>991</v>
      </c>
      <c r="D258" s="12" t="s">
        <v>992</v>
      </c>
      <c r="E258" s="12" t="s">
        <v>182</v>
      </c>
      <c r="F258" s="12" t="s">
        <v>993</v>
      </c>
      <c r="G258" s="12" t="s">
        <v>994</v>
      </c>
      <c r="H258" s="12" t="s">
        <v>185</v>
      </c>
      <c r="I258" s="12" t="s">
        <v>200</v>
      </c>
      <c r="J258" s="12" t="s">
        <v>72</v>
      </c>
      <c r="K258" s="12" t="s">
        <v>72</v>
      </c>
      <c r="L258" s="12" t="s">
        <v>187</v>
      </c>
      <c r="M258" s="12" t="s">
        <v>107</v>
      </c>
      <c r="N258" s="12" t="s">
        <v>389</v>
      </c>
      <c r="O258" s="12" t="s">
        <v>73</v>
      </c>
      <c r="P258" s="12" t="s">
        <v>328</v>
      </c>
      <c r="Q258" s="12" t="s">
        <v>328</v>
      </c>
      <c r="R258" s="12" t="s">
        <v>190</v>
      </c>
      <c r="S258" s="12" t="s">
        <v>76</v>
      </c>
      <c r="T258" s="22">
        <v>0.74199999999999999</v>
      </c>
      <c r="U258" s="23">
        <v>46022</v>
      </c>
      <c r="V258" s="15">
        <v>3.5000000000000003E-2</v>
      </c>
      <c r="W258" s="24">
        <v>5.1999999999999998E-2</v>
      </c>
      <c r="X258" s="12" t="s">
        <v>191</v>
      </c>
      <c r="Y258" s="12"/>
      <c r="Z258" s="14">
        <v>24655.5</v>
      </c>
      <c r="AA258" s="14">
        <v>1</v>
      </c>
      <c r="AB258" s="14">
        <v>99.68</v>
      </c>
      <c r="AC258" s="14">
        <v>0</v>
      </c>
      <c r="AD258" s="14">
        <v>24.576599999999999</v>
      </c>
      <c r="AE258" s="11"/>
      <c r="AF258" s="11"/>
      <c r="AG258" s="12" t="s">
        <v>19</v>
      </c>
      <c r="AH258" s="15">
        <v>6.1638749999999999E-4</v>
      </c>
      <c r="AI258" s="15">
        <v>7.4495816915611706E-5</v>
      </c>
      <c r="AJ258" s="15">
        <f t="shared" ref="AJ258:AJ325" si="4">+AD258/sum</f>
        <v>8.6142096381765548E-6</v>
      </c>
    </row>
    <row r="259" spans="1:36" ht="13.5" thickBot="1">
      <c r="A259" s="21">
        <v>13908</v>
      </c>
      <c r="B259" s="21">
        <v>13908</v>
      </c>
      <c r="C259" s="12" t="s">
        <v>543</v>
      </c>
      <c r="D259" s="12" t="s">
        <v>544</v>
      </c>
      <c r="E259" s="12" t="s">
        <v>182</v>
      </c>
      <c r="F259" s="12" t="s">
        <v>995</v>
      </c>
      <c r="G259" s="12" t="s">
        <v>996</v>
      </c>
      <c r="H259" s="12" t="s">
        <v>185</v>
      </c>
      <c r="I259" s="12" t="s">
        <v>186</v>
      </c>
      <c r="J259" s="12" t="s">
        <v>72</v>
      </c>
      <c r="K259" s="12" t="s">
        <v>72</v>
      </c>
      <c r="L259" s="12" t="s">
        <v>187</v>
      </c>
      <c r="M259" s="12" t="s">
        <v>107</v>
      </c>
      <c r="N259" s="12" t="s">
        <v>372</v>
      </c>
      <c r="O259" s="12" t="s">
        <v>73</v>
      </c>
      <c r="P259" s="12" t="s">
        <v>189</v>
      </c>
      <c r="Q259" s="12" t="s">
        <v>75</v>
      </c>
      <c r="R259" s="12" t="s">
        <v>190</v>
      </c>
      <c r="S259" s="12" t="s">
        <v>76</v>
      </c>
      <c r="T259" s="22">
        <v>1.349</v>
      </c>
      <c r="U259" s="23">
        <v>48077</v>
      </c>
      <c r="V259" s="15">
        <v>2.9700000000000001E-2</v>
      </c>
      <c r="W259" s="24">
        <v>2.93E-2</v>
      </c>
      <c r="X259" s="12" t="s">
        <v>191</v>
      </c>
      <c r="Y259" s="12"/>
      <c r="Z259" s="14">
        <v>939355</v>
      </c>
      <c r="AA259" s="14">
        <v>1</v>
      </c>
      <c r="AB259" s="14">
        <v>117.74</v>
      </c>
      <c r="AC259" s="14">
        <v>0</v>
      </c>
      <c r="AD259" s="14">
        <v>1105.99658</v>
      </c>
      <c r="AE259" s="11"/>
      <c r="AF259" s="11"/>
      <c r="AG259" s="12" t="s">
        <v>19</v>
      </c>
      <c r="AH259" s="15">
        <v>1.341935714E-3</v>
      </c>
      <c r="AI259" s="15">
        <v>3.3524620459999999E-3</v>
      </c>
      <c r="AJ259" s="15">
        <f t="shared" si="4"/>
        <v>3.8765681173255482E-4</v>
      </c>
    </row>
    <row r="260" spans="1:36" ht="13.5" thickBot="1">
      <c r="A260" s="21">
        <v>13908</v>
      </c>
      <c r="B260" s="21">
        <v>13908</v>
      </c>
      <c r="C260" s="12" t="s">
        <v>792</v>
      </c>
      <c r="D260" s="12" t="s">
        <v>793</v>
      </c>
      <c r="E260" s="12" t="s">
        <v>182</v>
      </c>
      <c r="F260" s="12" t="s">
        <v>997</v>
      </c>
      <c r="G260" s="12" t="s">
        <v>998</v>
      </c>
      <c r="H260" s="12" t="s">
        <v>185</v>
      </c>
      <c r="I260" s="12" t="s">
        <v>200</v>
      </c>
      <c r="J260" s="12" t="s">
        <v>72</v>
      </c>
      <c r="K260" s="12" t="s">
        <v>72</v>
      </c>
      <c r="L260" s="12" t="s">
        <v>187</v>
      </c>
      <c r="M260" s="12" t="s">
        <v>107</v>
      </c>
      <c r="N260" s="12" t="s">
        <v>389</v>
      </c>
      <c r="O260" s="12" t="s">
        <v>73</v>
      </c>
      <c r="P260" s="12" t="s">
        <v>189</v>
      </c>
      <c r="Q260" s="12" t="s">
        <v>75</v>
      </c>
      <c r="R260" s="12" t="s">
        <v>190</v>
      </c>
      <c r="S260" s="12" t="s">
        <v>76</v>
      </c>
      <c r="T260" s="22">
        <v>2.3319999999999999</v>
      </c>
      <c r="U260" s="23">
        <v>47377</v>
      </c>
      <c r="V260" s="15">
        <v>2.0400000000000001E-2</v>
      </c>
      <c r="W260" s="24">
        <v>5.0299999999999997E-2</v>
      </c>
      <c r="X260" s="12" t="s">
        <v>191</v>
      </c>
      <c r="Y260" s="12"/>
      <c r="Z260" s="14">
        <v>2149999.87</v>
      </c>
      <c r="AA260" s="14">
        <v>1</v>
      </c>
      <c r="AB260" s="14">
        <v>93.52</v>
      </c>
      <c r="AC260" s="14">
        <v>0</v>
      </c>
      <c r="AD260" s="14">
        <v>2010.6798799999999</v>
      </c>
      <c r="AE260" s="11"/>
      <c r="AF260" s="11"/>
      <c r="AG260" s="12" t="s">
        <v>19</v>
      </c>
      <c r="AH260" s="15">
        <v>5.7318933640000003E-3</v>
      </c>
      <c r="AI260" s="15">
        <v>6.0947096100000004E-3</v>
      </c>
      <c r="AJ260" s="15">
        <f t="shared" si="4"/>
        <v>7.0475240682534111E-4</v>
      </c>
    </row>
    <row r="261" spans="1:36" ht="13.5" thickBot="1">
      <c r="A261" s="21">
        <v>13908</v>
      </c>
      <c r="B261" s="21">
        <v>13908</v>
      </c>
      <c r="C261" s="12" t="s">
        <v>618</v>
      </c>
      <c r="D261" s="12" t="s">
        <v>619</v>
      </c>
      <c r="E261" s="12" t="s">
        <v>182</v>
      </c>
      <c r="F261" s="12" t="s">
        <v>999</v>
      </c>
      <c r="G261" s="12" t="s">
        <v>1000</v>
      </c>
      <c r="H261" s="12" t="s">
        <v>185</v>
      </c>
      <c r="I261" s="12" t="s">
        <v>186</v>
      </c>
      <c r="J261" s="12" t="s">
        <v>72</v>
      </c>
      <c r="K261" s="12" t="s">
        <v>72</v>
      </c>
      <c r="L261" s="12" t="s">
        <v>187</v>
      </c>
      <c r="M261" s="12" t="s">
        <v>107</v>
      </c>
      <c r="N261" s="12" t="s">
        <v>205</v>
      </c>
      <c r="O261" s="12" t="s">
        <v>73</v>
      </c>
      <c r="P261" s="12" t="s">
        <v>197</v>
      </c>
      <c r="Q261" s="12" t="s">
        <v>75</v>
      </c>
      <c r="R261" s="12" t="s">
        <v>190</v>
      </c>
      <c r="S261" s="12" t="s">
        <v>76</v>
      </c>
      <c r="T261" s="22">
        <v>0.73899999999999999</v>
      </c>
      <c r="U261" s="23">
        <v>46022</v>
      </c>
      <c r="V261" s="15">
        <v>4.9500000000000002E-2</v>
      </c>
      <c r="W261" s="24">
        <v>3.27E-2</v>
      </c>
      <c r="X261" s="12" t="s">
        <v>191</v>
      </c>
      <c r="Y261" s="12"/>
      <c r="Z261" s="14">
        <v>19500.02</v>
      </c>
      <c r="AA261" s="14">
        <v>1</v>
      </c>
      <c r="AB261" s="14">
        <v>143.07</v>
      </c>
      <c r="AC261" s="14">
        <v>0</v>
      </c>
      <c r="AD261" s="14">
        <v>27.898679999999999</v>
      </c>
      <c r="AE261" s="11"/>
      <c r="AF261" s="11"/>
      <c r="AG261" s="12" t="s">
        <v>19</v>
      </c>
      <c r="AH261" s="15">
        <v>8.8806845414078197E-5</v>
      </c>
      <c r="AI261" s="15">
        <v>8.4565601322690603E-5</v>
      </c>
      <c r="AJ261" s="15">
        <f t="shared" si="4"/>
        <v>9.7786137280341258E-6</v>
      </c>
    </row>
    <row r="262" spans="1:36" ht="13.5" thickBot="1">
      <c r="A262" s="21">
        <v>13908</v>
      </c>
      <c r="B262" s="21">
        <v>13908</v>
      </c>
      <c r="C262" s="12" t="s">
        <v>1001</v>
      </c>
      <c r="D262" s="12" t="s">
        <v>1002</v>
      </c>
      <c r="E262" s="12" t="s">
        <v>182</v>
      </c>
      <c r="F262" s="12" t="s">
        <v>1003</v>
      </c>
      <c r="G262" s="12" t="s">
        <v>1004</v>
      </c>
      <c r="H262" s="12" t="s">
        <v>185</v>
      </c>
      <c r="I262" s="12" t="s">
        <v>200</v>
      </c>
      <c r="J262" s="12" t="s">
        <v>72</v>
      </c>
      <c r="K262" s="12" t="s">
        <v>72</v>
      </c>
      <c r="L262" s="12" t="s">
        <v>187</v>
      </c>
      <c r="M262" s="12" t="s">
        <v>107</v>
      </c>
      <c r="N262" s="12" t="s">
        <v>196</v>
      </c>
      <c r="O262" s="12" t="s">
        <v>73</v>
      </c>
      <c r="P262" s="12" t="s">
        <v>263</v>
      </c>
      <c r="Q262" s="12" t="s">
        <v>232</v>
      </c>
      <c r="R262" s="12" t="s">
        <v>190</v>
      </c>
      <c r="S262" s="12" t="s">
        <v>76</v>
      </c>
      <c r="T262" s="22">
        <v>1.3340000000000001</v>
      </c>
      <c r="U262" s="23">
        <v>46387</v>
      </c>
      <c r="V262" s="15">
        <v>2.9499999999999998E-2</v>
      </c>
      <c r="W262" s="24">
        <v>5.3800000000000001E-2</v>
      </c>
      <c r="X262" s="12" t="s">
        <v>191</v>
      </c>
      <c r="Y262" s="12"/>
      <c r="Z262" s="14">
        <v>85135.14</v>
      </c>
      <c r="AA262" s="14">
        <v>1</v>
      </c>
      <c r="AB262" s="14">
        <v>97.66</v>
      </c>
      <c r="AC262" s="14">
        <v>0</v>
      </c>
      <c r="AD262" s="14">
        <v>83.142979999999994</v>
      </c>
      <c r="AE262" s="11"/>
      <c r="AF262" s="11"/>
      <c r="AG262" s="12" t="s">
        <v>19</v>
      </c>
      <c r="AH262" s="15">
        <v>3.7985898700000002E-4</v>
      </c>
      <c r="AI262" s="15">
        <v>2.5202038500000002E-4</v>
      </c>
      <c r="AJ262" s="15">
        <f t="shared" si="4"/>
        <v>2.9141991148601534E-5</v>
      </c>
    </row>
    <row r="263" spans="1:36" ht="13.5" thickBot="1">
      <c r="A263" s="21">
        <v>13908</v>
      </c>
      <c r="B263" s="21">
        <v>13908</v>
      </c>
      <c r="C263" s="12" t="s">
        <v>1001</v>
      </c>
      <c r="D263" s="12" t="s">
        <v>1002</v>
      </c>
      <c r="E263" s="12" t="s">
        <v>182</v>
      </c>
      <c r="F263" s="12" t="s">
        <v>1005</v>
      </c>
      <c r="G263" s="12" t="s">
        <v>1006</v>
      </c>
      <c r="H263" s="12" t="s">
        <v>185</v>
      </c>
      <c r="I263" s="12" t="s">
        <v>200</v>
      </c>
      <c r="J263" s="12" t="s">
        <v>72</v>
      </c>
      <c r="K263" s="12" t="s">
        <v>72</v>
      </c>
      <c r="L263" s="12" t="s">
        <v>187</v>
      </c>
      <c r="M263" s="12" t="s">
        <v>107</v>
      </c>
      <c r="N263" s="12" t="s">
        <v>196</v>
      </c>
      <c r="O263" s="12" t="s">
        <v>73</v>
      </c>
      <c r="P263" s="12" t="s">
        <v>263</v>
      </c>
      <c r="Q263" s="12" t="s">
        <v>232</v>
      </c>
      <c r="R263" s="12" t="s">
        <v>190</v>
      </c>
      <c r="S263" s="12" t="s">
        <v>76</v>
      </c>
      <c r="T263" s="22">
        <v>2.169</v>
      </c>
      <c r="U263" s="23">
        <v>47118</v>
      </c>
      <c r="V263" s="15">
        <v>2.5499999999999998E-2</v>
      </c>
      <c r="W263" s="24">
        <v>5.4300000000000001E-2</v>
      </c>
      <c r="X263" s="12" t="s">
        <v>191</v>
      </c>
      <c r="Y263" s="12"/>
      <c r="Z263" s="14">
        <v>510000</v>
      </c>
      <c r="AA263" s="14">
        <v>1</v>
      </c>
      <c r="AB263" s="14">
        <v>94.76</v>
      </c>
      <c r="AC263" s="14">
        <v>0</v>
      </c>
      <c r="AD263" s="14">
        <v>483.27600000000001</v>
      </c>
      <c r="AE263" s="11"/>
      <c r="AF263" s="11"/>
      <c r="AG263" s="12" t="s">
        <v>19</v>
      </c>
      <c r="AH263" s="15">
        <v>7.8043298400000004E-4</v>
      </c>
      <c r="AI263" s="15">
        <v>1.46489101E-3</v>
      </c>
      <c r="AJ263" s="15">
        <f t="shared" si="4"/>
        <v>1.6939042736177556E-4</v>
      </c>
    </row>
    <row r="264" spans="1:36" ht="13.5" thickBot="1">
      <c r="A264" s="21">
        <v>13908</v>
      </c>
      <c r="B264" s="21">
        <v>13908</v>
      </c>
      <c r="C264" s="12" t="s">
        <v>1007</v>
      </c>
      <c r="D264" s="12" t="s">
        <v>1008</v>
      </c>
      <c r="E264" s="12" t="s">
        <v>182</v>
      </c>
      <c r="F264" s="12" t="s">
        <v>1009</v>
      </c>
      <c r="G264" s="12" t="s">
        <v>1010</v>
      </c>
      <c r="H264" s="12" t="s">
        <v>185</v>
      </c>
      <c r="I264" s="12" t="s">
        <v>200</v>
      </c>
      <c r="J264" s="12" t="s">
        <v>72</v>
      </c>
      <c r="K264" s="12" t="s">
        <v>72</v>
      </c>
      <c r="L264" s="12" t="s">
        <v>187</v>
      </c>
      <c r="M264" s="12" t="s">
        <v>107</v>
      </c>
      <c r="N264" s="12" t="s">
        <v>327</v>
      </c>
      <c r="O264" s="12" t="s">
        <v>73</v>
      </c>
      <c r="P264" s="12" t="s">
        <v>288</v>
      </c>
      <c r="Q264" s="12" t="s">
        <v>232</v>
      </c>
      <c r="R264" s="12" t="s">
        <v>190</v>
      </c>
      <c r="S264" s="12" t="s">
        <v>76</v>
      </c>
      <c r="T264" s="22">
        <v>1.2609999999999999</v>
      </c>
      <c r="U264" s="23">
        <v>46266</v>
      </c>
      <c r="V264" s="15">
        <v>3.4500000000000003E-2</v>
      </c>
      <c r="W264" s="24">
        <v>5.5E-2</v>
      </c>
      <c r="X264" s="12" t="s">
        <v>191</v>
      </c>
      <c r="Y264" s="12"/>
      <c r="Z264" s="14">
        <v>1511470.59</v>
      </c>
      <c r="AA264" s="14">
        <v>1</v>
      </c>
      <c r="AB264" s="14">
        <v>97.86</v>
      </c>
      <c r="AC264" s="14">
        <v>0</v>
      </c>
      <c r="AD264" s="14">
        <v>1479.1251199999999</v>
      </c>
      <c r="AE264" s="11"/>
      <c r="AF264" s="11"/>
      <c r="AG264" s="12" t="s">
        <v>19</v>
      </c>
      <c r="AH264" s="15">
        <v>2.351661889E-3</v>
      </c>
      <c r="AI264" s="15">
        <v>4.4834775409999996E-3</v>
      </c>
      <c r="AJ264" s="15">
        <f t="shared" si="4"/>
        <v>5.1844005536864544E-4</v>
      </c>
    </row>
    <row r="265" spans="1:36" ht="13.5" thickBot="1">
      <c r="A265" s="21">
        <v>13908</v>
      </c>
      <c r="B265" s="21">
        <v>13908</v>
      </c>
      <c r="C265" s="12" t="s">
        <v>1007</v>
      </c>
      <c r="D265" s="12" t="s">
        <v>1008</v>
      </c>
      <c r="E265" s="12" t="s">
        <v>182</v>
      </c>
      <c r="F265" s="12" t="s">
        <v>1011</v>
      </c>
      <c r="G265" s="12" t="s">
        <v>1012</v>
      </c>
      <c r="H265" s="12" t="s">
        <v>185</v>
      </c>
      <c r="I265" s="12" t="s">
        <v>384</v>
      </c>
      <c r="J265" s="12" t="s">
        <v>72</v>
      </c>
      <c r="K265" s="12" t="s">
        <v>72</v>
      </c>
      <c r="L265" s="12" t="s">
        <v>187</v>
      </c>
      <c r="M265" s="12" t="s">
        <v>107</v>
      </c>
      <c r="N265" s="12" t="s">
        <v>327</v>
      </c>
      <c r="O265" s="12" t="s">
        <v>73</v>
      </c>
      <c r="P265" s="12" t="s">
        <v>288</v>
      </c>
      <c r="Q265" s="12" t="s">
        <v>232</v>
      </c>
      <c r="R265" s="12" t="s">
        <v>190</v>
      </c>
      <c r="S265" s="12" t="s">
        <v>76</v>
      </c>
      <c r="T265" s="22">
        <v>3.379</v>
      </c>
      <c r="U265" s="23">
        <v>46997</v>
      </c>
      <c r="V265" s="15">
        <v>7.4999999999999997E-3</v>
      </c>
      <c r="W265" s="24">
        <v>5.5800000000000002E-2</v>
      </c>
      <c r="X265" s="12" t="s">
        <v>191</v>
      </c>
      <c r="Y265" s="12"/>
      <c r="Z265" s="14">
        <v>934900</v>
      </c>
      <c r="AA265" s="14">
        <v>1</v>
      </c>
      <c r="AB265" s="14">
        <v>85.4</v>
      </c>
      <c r="AC265" s="14">
        <v>0</v>
      </c>
      <c r="AD265" s="14">
        <v>798.40459999999996</v>
      </c>
      <c r="AE265" s="11"/>
      <c r="AF265" s="11"/>
      <c r="AG265" s="12" t="s">
        <v>19</v>
      </c>
      <c r="AH265" s="15">
        <v>1.7589759649999999E-3</v>
      </c>
      <c r="AI265" s="15">
        <v>2.4200989110000001E-3</v>
      </c>
      <c r="AJ265" s="15">
        <f t="shared" si="4"/>
        <v>2.7984442927355682E-4</v>
      </c>
    </row>
    <row r="266" spans="1:36" ht="13.5" thickBot="1">
      <c r="A266" s="21">
        <v>13908</v>
      </c>
      <c r="B266" s="21">
        <v>13908</v>
      </c>
      <c r="C266" s="12" t="s">
        <v>1007</v>
      </c>
      <c r="D266" s="12" t="s">
        <v>1008</v>
      </c>
      <c r="E266" s="12" t="s">
        <v>182</v>
      </c>
      <c r="F266" s="12" t="s">
        <v>1013</v>
      </c>
      <c r="G266" s="12" t="s">
        <v>1014</v>
      </c>
      <c r="H266" s="12" t="s">
        <v>185</v>
      </c>
      <c r="I266" s="12" t="s">
        <v>200</v>
      </c>
      <c r="J266" s="12" t="s">
        <v>72</v>
      </c>
      <c r="K266" s="12" t="s">
        <v>72</v>
      </c>
      <c r="L266" s="12" t="s">
        <v>187</v>
      </c>
      <c r="M266" s="12" t="s">
        <v>107</v>
      </c>
      <c r="N266" s="12" t="s">
        <v>327</v>
      </c>
      <c r="O266" s="12" t="s">
        <v>73</v>
      </c>
      <c r="P266" s="12" t="s">
        <v>288</v>
      </c>
      <c r="Q266" s="12" t="s">
        <v>232</v>
      </c>
      <c r="R266" s="12" t="s">
        <v>190</v>
      </c>
      <c r="S266" s="12" t="s">
        <v>76</v>
      </c>
      <c r="T266" s="22">
        <v>3.2919999999999998</v>
      </c>
      <c r="U266" s="23">
        <v>47363</v>
      </c>
      <c r="V266" s="15">
        <v>1.4999999999999999E-2</v>
      </c>
      <c r="W266" s="24">
        <v>5.5899999999999998E-2</v>
      </c>
      <c r="X266" s="12" t="s">
        <v>191</v>
      </c>
      <c r="Y266" s="12"/>
      <c r="Z266" s="14">
        <v>350000</v>
      </c>
      <c r="AA266" s="14">
        <v>1</v>
      </c>
      <c r="AB266" s="14">
        <v>87.84</v>
      </c>
      <c r="AC266" s="14">
        <v>0</v>
      </c>
      <c r="AD266" s="14">
        <v>307.44</v>
      </c>
      <c r="AE266" s="11"/>
      <c r="AF266" s="11"/>
      <c r="AG266" s="12" t="s">
        <v>19</v>
      </c>
      <c r="AH266" s="15">
        <v>2.9736972200000001E-4</v>
      </c>
      <c r="AI266" s="15">
        <v>9.3190245799999998E-4</v>
      </c>
      <c r="AJ266" s="15">
        <f t="shared" si="4"/>
        <v>1.0775911278049039E-4</v>
      </c>
    </row>
    <row r="267" spans="1:36" ht="13.5" thickBot="1">
      <c r="A267" s="21">
        <v>13908</v>
      </c>
      <c r="B267" s="21">
        <v>13908</v>
      </c>
      <c r="C267" s="12" t="s">
        <v>1007</v>
      </c>
      <c r="D267" s="12" t="s">
        <v>1008</v>
      </c>
      <c r="E267" s="12" t="s">
        <v>182</v>
      </c>
      <c r="F267" s="12" t="s">
        <v>1015</v>
      </c>
      <c r="G267" s="12" t="s">
        <v>1016</v>
      </c>
      <c r="H267" s="12" t="s">
        <v>185</v>
      </c>
      <c r="I267" s="12" t="s">
        <v>200</v>
      </c>
      <c r="J267" s="12" t="s">
        <v>72</v>
      </c>
      <c r="K267" s="12" t="s">
        <v>72</v>
      </c>
      <c r="L267" s="12" t="s">
        <v>457</v>
      </c>
      <c r="M267" s="12" t="s">
        <v>107</v>
      </c>
      <c r="N267" s="12" t="s">
        <v>327</v>
      </c>
      <c r="O267" s="12" t="s">
        <v>73</v>
      </c>
      <c r="P267" s="12" t="s">
        <v>328</v>
      </c>
      <c r="Q267" s="12" t="s">
        <v>328</v>
      </c>
      <c r="R267" s="12" t="s">
        <v>190</v>
      </c>
      <c r="S267" s="12" t="s">
        <v>76</v>
      </c>
      <c r="T267" s="22">
        <v>3.2919999999999998</v>
      </c>
      <c r="U267" s="23">
        <v>47363</v>
      </c>
      <c r="V267" s="15">
        <v>1.4999999999999999E-2</v>
      </c>
      <c r="W267" s="24">
        <v>5.5899999999999998E-2</v>
      </c>
      <c r="X267" s="12" t="s">
        <v>191</v>
      </c>
      <c r="Y267" s="12"/>
      <c r="Z267" s="14">
        <v>2400000</v>
      </c>
      <c r="AA267" s="14">
        <v>1</v>
      </c>
      <c r="AB267" s="14">
        <v>87.493600000000001</v>
      </c>
      <c r="AC267" s="14">
        <v>0</v>
      </c>
      <c r="AD267" s="14">
        <v>2099.8463999999999</v>
      </c>
      <c r="AE267" s="11"/>
      <c r="AF267" s="11"/>
      <c r="AG267" s="12" t="s">
        <v>19</v>
      </c>
      <c r="AH267" s="15">
        <v>2.0151828239999999E-2</v>
      </c>
      <c r="AI267" s="15">
        <v>6.3649883610000001E-3</v>
      </c>
      <c r="AJ267" s="15">
        <f t="shared" si="4"/>
        <v>7.3600567603209312E-4</v>
      </c>
    </row>
    <row r="268" spans="1:36" ht="13.5" thickBot="1">
      <c r="A268" s="21">
        <v>13908</v>
      </c>
      <c r="B268" s="21">
        <v>13908</v>
      </c>
      <c r="C268" s="12" t="s">
        <v>539</v>
      </c>
      <c r="D268" s="12" t="s">
        <v>540</v>
      </c>
      <c r="E268" s="12" t="s">
        <v>182</v>
      </c>
      <c r="F268" s="12" t="s">
        <v>1017</v>
      </c>
      <c r="G268" s="12" t="s">
        <v>1018</v>
      </c>
      <c r="H268" s="12" t="s">
        <v>185</v>
      </c>
      <c r="I268" s="12" t="s">
        <v>200</v>
      </c>
      <c r="J268" s="12" t="s">
        <v>72</v>
      </c>
      <c r="K268" s="12" t="s">
        <v>72</v>
      </c>
      <c r="L268" s="12" t="s">
        <v>187</v>
      </c>
      <c r="M268" s="12" t="s">
        <v>107</v>
      </c>
      <c r="N268" s="12" t="s">
        <v>372</v>
      </c>
      <c r="O268" s="12" t="s">
        <v>73</v>
      </c>
      <c r="P268" s="12" t="s">
        <v>74</v>
      </c>
      <c r="Q268" s="12" t="s">
        <v>75</v>
      </c>
      <c r="R268" s="12" t="s">
        <v>190</v>
      </c>
      <c r="S268" s="12" t="s">
        <v>76</v>
      </c>
      <c r="T268" s="22">
        <v>2.9769999999999999</v>
      </c>
      <c r="U268" s="23">
        <v>47822</v>
      </c>
      <c r="V268" s="15">
        <v>2.6800000000000001E-2</v>
      </c>
      <c r="W268" s="24">
        <v>4.7100000000000003E-2</v>
      </c>
      <c r="X268" s="12" t="s">
        <v>191</v>
      </c>
      <c r="Y268" s="12"/>
      <c r="Z268" s="14">
        <v>8000000</v>
      </c>
      <c r="AA268" s="14">
        <v>1</v>
      </c>
      <c r="AB268" s="14">
        <v>95.08</v>
      </c>
      <c r="AC268" s="14">
        <v>0</v>
      </c>
      <c r="AD268" s="14">
        <v>7606.4</v>
      </c>
      <c r="AE268" s="11"/>
      <c r="AF268" s="11"/>
      <c r="AG268" s="12" t="s">
        <v>19</v>
      </c>
      <c r="AH268" s="15">
        <v>4.0867302289999997E-3</v>
      </c>
      <c r="AI268" s="15">
        <v>2.3056280435999998E-2</v>
      </c>
      <c r="AJ268" s="15">
        <f t="shared" si="4"/>
        <v>2.6660776589042482E-3</v>
      </c>
    </row>
    <row r="269" spans="1:36" ht="13.5" thickBot="1">
      <c r="A269" s="21">
        <v>13908</v>
      </c>
      <c r="B269" s="21">
        <v>13908</v>
      </c>
      <c r="C269" s="12" t="s">
        <v>539</v>
      </c>
      <c r="D269" s="12" t="s">
        <v>540</v>
      </c>
      <c r="E269" s="12" t="s">
        <v>182</v>
      </c>
      <c r="F269" s="12" t="s">
        <v>1019</v>
      </c>
      <c r="G269" s="12" t="s">
        <v>1020</v>
      </c>
      <c r="H269" s="12" t="s">
        <v>185</v>
      </c>
      <c r="I269" s="12" t="s">
        <v>186</v>
      </c>
      <c r="J269" s="12" t="s">
        <v>72</v>
      </c>
      <c r="K269" s="12" t="s">
        <v>72</v>
      </c>
      <c r="L269" s="12" t="s">
        <v>187</v>
      </c>
      <c r="M269" s="12" t="s">
        <v>107</v>
      </c>
      <c r="N269" s="12" t="s">
        <v>372</v>
      </c>
      <c r="O269" s="12" t="s">
        <v>73</v>
      </c>
      <c r="P269" s="12" t="s">
        <v>189</v>
      </c>
      <c r="Q269" s="12" t="s">
        <v>75</v>
      </c>
      <c r="R269" s="12" t="s">
        <v>190</v>
      </c>
      <c r="S269" s="12" t="s">
        <v>76</v>
      </c>
      <c r="T269" s="22">
        <v>1.226</v>
      </c>
      <c r="U269" s="23">
        <v>48030</v>
      </c>
      <c r="V269" s="15">
        <v>2.4199999999999999E-2</v>
      </c>
      <c r="W269" s="24">
        <v>2.98E-2</v>
      </c>
      <c r="X269" s="12" t="s">
        <v>191</v>
      </c>
      <c r="Y269" s="12"/>
      <c r="Z269" s="14">
        <v>4250000</v>
      </c>
      <c r="AA269" s="14">
        <v>1</v>
      </c>
      <c r="AB269" s="14">
        <v>116.98</v>
      </c>
      <c r="AC269" s="14">
        <v>0</v>
      </c>
      <c r="AD269" s="14">
        <v>4971.6499999999996</v>
      </c>
      <c r="AE269" s="11"/>
      <c r="AF269" s="11"/>
      <c r="AG269" s="12" t="s">
        <v>19</v>
      </c>
      <c r="AH269" s="15">
        <v>2.806762646E-3</v>
      </c>
      <c r="AI269" s="15">
        <v>1.5069909107E-2</v>
      </c>
      <c r="AJ269" s="15">
        <f t="shared" si="4"/>
        <v>1.7425858478243722E-3</v>
      </c>
    </row>
    <row r="270" spans="1:36" ht="13.5" thickBot="1">
      <c r="A270" s="21">
        <v>13908</v>
      </c>
      <c r="B270" s="21">
        <v>13908</v>
      </c>
      <c r="C270" s="12" t="s">
        <v>539</v>
      </c>
      <c r="D270" s="12" t="s">
        <v>540</v>
      </c>
      <c r="E270" s="12" t="s">
        <v>182</v>
      </c>
      <c r="F270" s="12" t="s">
        <v>1021</v>
      </c>
      <c r="G270" s="12" t="s">
        <v>1022</v>
      </c>
      <c r="H270" s="12" t="s">
        <v>185</v>
      </c>
      <c r="I270" s="12" t="s">
        <v>186</v>
      </c>
      <c r="J270" s="12" t="s">
        <v>72</v>
      </c>
      <c r="K270" s="12" t="s">
        <v>72</v>
      </c>
      <c r="L270" s="12" t="s">
        <v>187</v>
      </c>
      <c r="M270" s="12" t="s">
        <v>107</v>
      </c>
      <c r="N270" s="12" t="s">
        <v>372</v>
      </c>
      <c r="O270" s="12" t="s">
        <v>73</v>
      </c>
      <c r="P270" s="12" t="s">
        <v>74</v>
      </c>
      <c r="Q270" s="12" t="s">
        <v>75</v>
      </c>
      <c r="R270" s="12" t="s">
        <v>190</v>
      </c>
      <c r="S270" s="12" t="s">
        <v>76</v>
      </c>
      <c r="T270" s="22">
        <v>3.7469999999999999</v>
      </c>
      <c r="U270" s="23">
        <v>48441</v>
      </c>
      <c r="V270" s="15">
        <v>2E-3</v>
      </c>
      <c r="W270" s="24">
        <v>2.5999999999999999E-2</v>
      </c>
      <c r="X270" s="12" t="s">
        <v>191</v>
      </c>
      <c r="Y270" s="12"/>
      <c r="Z270" s="14">
        <v>8528740.3300000001</v>
      </c>
      <c r="AA270" s="14">
        <v>1</v>
      </c>
      <c r="AB270" s="14">
        <v>103.06</v>
      </c>
      <c r="AC270" s="14">
        <v>0</v>
      </c>
      <c r="AD270" s="14">
        <v>8789.7197799999994</v>
      </c>
      <c r="AE270" s="11"/>
      <c r="AF270" s="11"/>
      <c r="AG270" s="12" t="s">
        <v>19</v>
      </c>
      <c r="AH270" s="15">
        <v>2.5020321930000001E-3</v>
      </c>
      <c r="AI270" s="15">
        <v>2.6643122134999999E-2</v>
      </c>
      <c r="AJ270" s="15">
        <f t="shared" si="4"/>
        <v>3.0808366025303381E-3</v>
      </c>
    </row>
    <row r="271" spans="1:36" ht="13.5" thickBot="1">
      <c r="A271" s="21">
        <v>13908</v>
      </c>
      <c r="B271" s="21">
        <v>13908</v>
      </c>
      <c r="C271" s="12" t="s">
        <v>539</v>
      </c>
      <c r="D271" s="12" t="s">
        <v>540</v>
      </c>
      <c r="E271" s="12" t="s">
        <v>182</v>
      </c>
      <c r="F271" s="12" t="s">
        <v>1023</v>
      </c>
      <c r="G271" s="12" t="s">
        <v>1024</v>
      </c>
      <c r="H271" s="12" t="s">
        <v>185</v>
      </c>
      <c r="I271" s="12" t="s">
        <v>186</v>
      </c>
      <c r="J271" s="12" t="s">
        <v>72</v>
      </c>
      <c r="K271" s="12" t="s">
        <v>72</v>
      </c>
      <c r="L271" s="12" t="s">
        <v>187</v>
      </c>
      <c r="M271" s="12" t="s">
        <v>107</v>
      </c>
      <c r="N271" s="12" t="s">
        <v>372</v>
      </c>
      <c r="O271" s="12" t="s">
        <v>73</v>
      </c>
      <c r="P271" s="12" t="s">
        <v>189</v>
      </c>
      <c r="Q271" s="12" t="s">
        <v>75</v>
      </c>
      <c r="R271" s="12" t="s">
        <v>190</v>
      </c>
      <c r="S271" s="12" t="s">
        <v>76</v>
      </c>
      <c r="T271" s="22">
        <v>2.58</v>
      </c>
      <c r="U271" s="23">
        <v>48519</v>
      </c>
      <c r="V271" s="15">
        <v>2E-3</v>
      </c>
      <c r="W271" s="24">
        <v>2.9600000000000001E-2</v>
      </c>
      <c r="X271" s="12" t="s">
        <v>191</v>
      </c>
      <c r="Y271" s="12"/>
      <c r="Z271" s="14">
        <v>150000</v>
      </c>
      <c r="AA271" s="14">
        <v>1</v>
      </c>
      <c r="AB271" s="14">
        <v>105.18</v>
      </c>
      <c r="AC271" s="14">
        <v>0</v>
      </c>
      <c r="AD271" s="14">
        <v>157.77000000000001</v>
      </c>
      <c r="AE271" s="11"/>
      <c r="AF271" s="11"/>
      <c r="AG271" s="12" t="s">
        <v>19</v>
      </c>
      <c r="AH271" s="15">
        <v>2.6173442599999999E-4</v>
      </c>
      <c r="AI271" s="15">
        <v>4.7822746100000002E-4</v>
      </c>
      <c r="AJ271" s="15">
        <f t="shared" si="4"/>
        <v>5.5299099737763364E-5</v>
      </c>
    </row>
    <row r="272" spans="1:36" ht="13.5" thickBot="1">
      <c r="A272" s="21">
        <v>13908</v>
      </c>
      <c r="B272" s="21">
        <v>13908</v>
      </c>
      <c r="C272" s="12" t="s">
        <v>796</v>
      </c>
      <c r="D272" s="12" t="s">
        <v>797</v>
      </c>
      <c r="E272" s="12" t="s">
        <v>182</v>
      </c>
      <c r="F272" s="12" t="s">
        <v>1025</v>
      </c>
      <c r="G272" s="12" t="s">
        <v>1026</v>
      </c>
      <c r="H272" s="12" t="s">
        <v>185</v>
      </c>
      <c r="I272" s="12" t="s">
        <v>186</v>
      </c>
      <c r="J272" s="12" t="s">
        <v>72</v>
      </c>
      <c r="K272" s="12" t="s">
        <v>72</v>
      </c>
      <c r="L272" s="12" t="s">
        <v>187</v>
      </c>
      <c r="M272" s="12" t="s">
        <v>107</v>
      </c>
      <c r="N272" s="12" t="s">
        <v>205</v>
      </c>
      <c r="O272" s="12" t="s">
        <v>73</v>
      </c>
      <c r="P272" s="12" t="s">
        <v>206</v>
      </c>
      <c r="Q272" s="12" t="s">
        <v>75</v>
      </c>
      <c r="R272" s="12" t="s">
        <v>190</v>
      </c>
      <c r="S272" s="12" t="s">
        <v>76</v>
      </c>
      <c r="T272" s="22">
        <v>0.98599999999999999</v>
      </c>
      <c r="U272" s="23">
        <v>46112</v>
      </c>
      <c r="V272" s="15">
        <v>4.7500000000000001E-2</v>
      </c>
      <c r="W272" s="24">
        <v>2.46E-2</v>
      </c>
      <c r="X272" s="12" t="s">
        <v>191</v>
      </c>
      <c r="Y272" s="12"/>
      <c r="Z272" s="14">
        <v>512196.11</v>
      </c>
      <c r="AA272" s="14">
        <v>1</v>
      </c>
      <c r="AB272" s="14">
        <v>143.4</v>
      </c>
      <c r="AC272" s="14">
        <v>0</v>
      </c>
      <c r="AD272" s="14">
        <v>734.48922000000005</v>
      </c>
      <c r="AE272" s="11"/>
      <c r="AF272" s="11"/>
      <c r="AG272" s="12" t="s">
        <v>19</v>
      </c>
      <c r="AH272" s="15">
        <v>1.0720252089999999E-3</v>
      </c>
      <c r="AI272" s="15">
        <v>2.2263606209999998E-3</v>
      </c>
      <c r="AJ272" s="15">
        <f t="shared" si="4"/>
        <v>2.5744179903081711E-4</v>
      </c>
    </row>
    <row r="273" spans="1:36" ht="13.5" thickBot="1">
      <c r="A273" s="21">
        <v>13908</v>
      </c>
      <c r="B273" s="21">
        <v>13908</v>
      </c>
      <c r="C273" s="12" t="s">
        <v>1027</v>
      </c>
      <c r="D273" s="12" t="s">
        <v>1028</v>
      </c>
      <c r="E273" s="12" t="s">
        <v>182</v>
      </c>
      <c r="F273" s="12" t="s">
        <v>1029</v>
      </c>
      <c r="G273" s="12" t="s">
        <v>1030</v>
      </c>
      <c r="H273" s="12" t="s">
        <v>185</v>
      </c>
      <c r="I273" s="12" t="s">
        <v>186</v>
      </c>
      <c r="J273" s="12" t="s">
        <v>72</v>
      </c>
      <c r="K273" s="12" t="s">
        <v>72</v>
      </c>
      <c r="L273" s="12" t="s">
        <v>187</v>
      </c>
      <c r="M273" s="12" t="s">
        <v>107</v>
      </c>
      <c r="N273" s="12" t="s">
        <v>246</v>
      </c>
      <c r="O273" s="12" t="s">
        <v>73</v>
      </c>
      <c r="P273" s="12" t="s">
        <v>206</v>
      </c>
      <c r="Q273" s="12" t="s">
        <v>75</v>
      </c>
      <c r="R273" s="12" t="s">
        <v>190</v>
      </c>
      <c r="S273" s="12" t="s">
        <v>76</v>
      </c>
      <c r="T273" s="22">
        <v>4.0490000000000004</v>
      </c>
      <c r="U273" s="23">
        <v>47604</v>
      </c>
      <c r="V273" s="15">
        <v>4.4000000000000003E-3</v>
      </c>
      <c r="W273" s="24">
        <v>2.7300000000000001E-2</v>
      </c>
      <c r="X273" s="12" t="s">
        <v>191</v>
      </c>
      <c r="Y273" s="12"/>
      <c r="Z273" s="14">
        <v>239130.43</v>
      </c>
      <c r="AA273" s="14">
        <v>1</v>
      </c>
      <c r="AB273" s="14">
        <v>105.45</v>
      </c>
      <c r="AC273" s="14">
        <v>0</v>
      </c>
      <c r="AD273" s="14">
        <v>252.16304</v>
      </c>
      <c r="AE273" s="11"/>
      <c r="AF273" s="11"/>
      <c r="AG273" s="12" t="s">
        <v>19</v>
      </c>
      <c r="AH273" s="15">
        <v>2.3278966500000001E-4</v>
      </c>
      <c r="AI273" s="15">
        <v>7.6434867499999999E-4</v>
      </c>
      <c r="AJ273" s="15">
        <f t="shared" si="4"/>
        <v>8.8384287881964957E-5</v>
      </c>
    </row>
    <row r="274" spans="1:36" ht="13.5" thickBot="1">
      <c r="A274" s="21">
        <v>13908</v>
      </c>
      <c r="B274" s="21">
        <v>13908</v>
      </c>
      <c r="C274" s="12" t="s">
        <v>1027</v>
      </c>
      <c r="D274" s="12" t="s">
        <v>1028</v>
      </c>
      <c r="E274" s="12" t="s">
        <v>182</v>
      </c>
      <c r="F274" s="12" t="s">
        <v>1031</v>
      </c>
      <c r="G274" s="12" t="s">
        <v>1032</v>
      </c>
      <c r="H274" s="12" t="s">
        <v>185</v>
      </c>
      <c r="I274" s="12" t="s">
        <v>200</v>
      </c>
      <c r="J274" s="12" t="s">
        <v>72</v>
      </c>
      <c r="K274" s="12" t="s">
        <v>72</v>
      </c>
      <c r="L274" s="12" t="s">
        <v>187</v>
      </c>
      <c r="M274" s="12" t="s">
        <v>107</v>
      </c>
      <c r="N274" s="12" t="s">
        <v>246</v>
      </c>
      <c r="O274" s="12" t="s">
        <v>73</v>
      </c>
      <c r="P274" s="12" t="s">
        <v>206</v>
      </c>
      <c r="Q274" s="12" t="s">
        <v>75</v>
      </c>
      <c r="R274" s="12" t="s">
        <v>190</v>
      </c>
      <c r="S274" s="12" t="s">
        <v>76</v>
      </c>
      <c r="T274" s="22">
        <v>4.0060000000000002</v>
      </c>
      <c r="U274" s="23">
        <v>48579</v>
      </c>
      <c r="V274" s="15">
        <v>1.9400000000000001E-2</v>
      </c>
      <c r="W274" s="24">
        <v>0.05</v>
      </c>
      <c r="X274" s="12" t="s">
        <v>191</v>
      </c>
      <c r="Y274" s="12"/>
      <c r="Z274" s="14">
        <v>610560</v>
      </c>
      <c r="AA274" s="14">
        <v>1</v>
      </c>
      <c r="AB274" s="14">
        <v>89.06</v>
      </c>
      <c r="AC274" s="14">
        <v>0</v>
      </c>
      <c r="AD274" s="14">
        <v>543.76473999999996</v>
      </c>
      <c r="AE274" s="11"/>
      <c r="AF274" s="11"/>
      <c r="AG274" s="12" t="s">
        <v>19</v>
      </c>
      <c r="AH274" s="15">
        <v>5.7491030199999997E-4</v>
      </c>
      <c r="AI274" s="15">
        <v>1.6482425759999999E-3</v>
      </c>
      <c r="AJ274" s="15">
        <f t="shared" si="4"/>
        <v>1.9059200476097458E-4</v>
      </c>
    </row>
    <row r="275" spans="1:36" ht="13.5" thickBot="1">
      <c r="A275" s="21">
        <v>13908</v>
      </c>
      <c r="B275" s="21">
        <v>13908</v>
      </c>
      <c r="C275" s="12" t="s">
        <v>593</v>
      </c>
      <c r="D275" s="12" t="s">
        <v>594</v>
      </c>
      <c r="E275" s="12" t="s">
        <v>182</v>
      </c>
      <c r="F275" s="12" t="s">
        <v>1033</v>
      </c>
      <c r="G275" s="12" t="s">
        <v>1034</v>
      </c>
      <c r="H275" s="12" t="s">
        <v>185</v>
      </c>
      <c r="I275" s="12" t="s">
        <v>200</v>
      </c>
      <c r="J275" s="12" t="s">
        <v>72</v>
      </c>
      <c r="K275" s="12" t="s">
        <v>72</v>
      </c>
      <c r="L275" s="12" t="s">
        <v>187</v>
      </c>
      <c r="M275" s="12" t="s">
        <v>107</v>
      </c>
      <c r="N275" s="12" t="s">
        <v>196</v>
      </c>
      <c r="O275" s="12" t="s">
        <v>73</v>
      </c>
      <c r="P275" s="12" t="s">
        <v>328</v>
      </c>
      <c r="Q275" s="12" t="s">
        <v>328</v>
      </c>
      <c r="R275" s="12" t="s">
        <v>190</v>
      </c>
      <c r="S275" s="12" t="s">
        <v>76</v>
      </c>
      <c r="T275" s="22">
        <v>1.177</v>
      </c>
      <c r="U275" s="23">
        <v>46203</v>
      </c>
      <c r="V275" s="15">
        <v>3.8699999999999998E-2</v>
      </c>
      <c r="W275" s="24">
        <v>5.91E-2</v>
      </c>
      <c r="X275" s="12" t="s">
        <v>191</v>
      </c>
      <c r="Y275" s="12"/>
      <c r="Z275" s="14">
        <v>563076.48</v>
      </c>
      <c r="AA275" s="14">
        <v>1</v>
      </c>
      <c r="AB275" s="14">
        <v>98.73</v>
      </c>
      <c r="AC275" s="14">
        <v>0</v>
      </c>
      <c r="AD275" s="14">
        <v>555.92541000000006</v>
      </c>
      <c r="AE275" s="11"/>
      <c r="AF275" s="11"/>
      <c r="AG275" s="12" t="s">
        <v>19</v>
      </c>
      <c r="AH275" s="15">
        <v>1.6942630439999999E-3</v>
      </c>
      <c r="AI275" s="15">
        <v>1.685103617E-3</v>
      </c>
      <c r="AJ275" s="15">
        <f t="shared" si="4"/>
        <v>1.948543746868669E-4</v>
      </c>
    </row>
    <row r="276" spans="1:36" ht="13.5" thickBot="1">
      <c r="A276" s="21">
        <v>13908</v>
      </c>
      <c r="B276" s="21">
        <v>13908</v>
      </c>
      <c r="C276" s="12" t="s">
        <v>527</v>
      </c>
      <c r="D276" s="12" t="s">
        <v>528</v>
      </c>
      <c r="E276" s="12" t="s">
        <v>182</v>
      </c>
      <c r="F276" s="12" t="s">
        <v>1035</v>
      </c>
      <c r="G276" s="12" t="s">
        <v>1036</v>
      </c>
      <c r="H276" s="12" t="s">
        <v>185</v>
      </c>
      <c r="I276" s="12" t="s">
        <v>200</v>
      </c>
      <c r="J276" s="12" t="s">
        <v>72</v>
      </c>
      <c r="K276" s="12" t="s">
        <v>72</v>
      </c>
      <c r="L276" s="12" t="s">
        <v>187</v>
      </c>
      <c r="M276" s="12" t="s">
        <v>107</v>
      </c>
      <c r="N276" s="12" t="s">
        <v>196</v>
      </c>
      <c r="O276" s="12" t="s">
        <v>73</v>
      </c>
      <c r="P276" s="12" t="s">
        <v>328</v>
      </c>
      <c r="Q276" s="12" t="s">
        <v>328</v>
      </c>
      <c r="R276" s="12" t="s">
        <v>190</v>
      </c>
      <c r="S276" s="12" t="s">
        <v>76</v>
      </c>
      <c r="T276" s="22">
        <v>1.3160000000000001</v>
      </c>
      <c r="U276" s="23">
        <v>46569</v>
      </c>
      <c r="V276" s="15">
        <v>2.9000000000000001E-2</v>
      </c>
      <c r="W276" s="24">
        <v>6.9599999999999995E-2</v>
      </c>
      <c r="X276" s="12" t="s">
        <v>191</v>
      </c>
      <c r="Y276" s="12"/>
      <c r="Z276" s="14">
        <v>888888.89</v>
      </c>
      <c r="AA276" s="14">
        <v>1</v>
      </c>
      <c r="AB276" s="14">
        <v>95.71</v>
      </c>
      <c r="AC276" s="14">
        <v>0</v>
      </c>
      <c r="AD276" s="14">
        <v>850.75555999999995</v>
      </c>
      <c r="AE276" s="11"/>
      <c r="AF276" s="11"/>
      <c r="AG276" s="12" t="s">
        <v>19</v>
      </c>
      <c r="AH276" s="15">
        <v>3.5682426460000001E-3</v>
      </c>
      <c r="AI276" s="15">
        <v>2.5787834940000001E-3</v>
      </c>
      <c r="AJ276" s="15">
        <f t="shared" si="4"/>
        <v>2.9819367791656667E-4</v>
      </c>
    </row>
    <row r="277" spans="1:36" ht="13.5" thickBot="1">
      <c r="A277" s="21">
        <v>13908</v>
      </c>
      <c r="B277" s="21">
        <v>13908</v>
      </c>
      <c r="C277" s="12" t="s">
        <v>1037</v>
      </c>
      <c r="D277" s="38" t="s">
        <v>2173</v>
      </c>
      <c r="E277" s="38" t="s">
        <v>297</v>
      </c>
      <c r="F277" s="12" t="s">
        <v>1037</v>
      </c>
      <c r="G277" s="12" t="s">
        <v>1038</v>
      </c>
      <c r="H277" s="12" t="s">
        <v>185</v>
      </c>
      <c r="I277" s="12" t="s">
        <v>261</v>
      </c>
      <c r="J277" s="12" t="s">
        <v>155</v>
      </c>
      <c r="K277" s="12" t="s">
        <v>1039</v>
      </c>
      <c r="L277" s="12" t="s">
        <v>187</v>
      </c>
      <c r="M277" s="12" t="s">
        <v>108</v>
      </c>
      <c r="N277" s="12" t="s">
        <v>1040</v>
      </c>
      <c r="O277" s="12" t="s">
        <v>73</v>
      </c>
      <c r="P277" s="12" t="s">
        <v>1041</v>
      </c>
      <c r="Q277" s="12" t="s">
        <v>158</v>
      </c>
      <c r="R277" s="12" t="s">
        <v>190</v>
      </c>
      <c r="S277" s="12" t="s">
        <v>83</v>
      </c>
      <c r="T277" s="22">
        <v>1.42</v>
      </c>
      <c r="U277" s="23">
        <v>46273</v>
      </c>
      <c r="V277" s="15">
        <v>1.2500000000000001E-2</v>
      </c>
      <c r="W277" s="24">
        <v>3.8789999999999998E-2</v>
      </c>
      <c r="X277" s="12" t="s">
        <v>191</v>
      </c>
      <c r="Y277" s="12"/>
      <c r="Z277" s="14">
        <v>17000</v>
      </c>
      <c r="AA277" s="14">
        <v>4.0218999999999996</v>
      </c>
      <c r="AB277" s="14">
        <v>97.105900000000005</v>
      </c>
      <c r="AC277" s="14">
        <v>0</v>
      </c>
      <c r="AD277" s="14">
        <v>66.393540000000002</v>
      </c>
      <c r="AE277" s="11"/>
      <c r="AF277" s="11"/>
      <c r="AG277" s="12" t="s">
        <v>19</v>
      </c>
      <c r="AH277" s="15">
        <v>4.8571428571428603E-5</v>
      </c>
      <c r="AI277" s="15">
        <v>2.0125001E-4</v>
      </c>
      <c r="AJ277" s="15">
        <f t="shared" si="4"/>
        <v>2.3271236549427532E-5</v>
      </c>
    </row>
    <row r="278" spans="1:36" ht="13.5" thickBot="1">
      <c r="A278" s="21">
        <v>13908</v>
      </c>
      <c r="B278" s="21">
        <v>13908</v>
      </c>
      <c r="C278" s="12" t="s">
        <v>1042</v>
      </c>
      <c r="D278" s="12" t="s">
        <v>1043</v>
      </c>
      <c r="E278" s="12" t="s">
        <v>297</v>
      </c>
      <c r="F278" s="12" t="s">
        <v>1044</v>
      </c>
      <c r="G278" s="12" t="s">
        <v>1045</v>
      </c>
      <c r="H278" s="12" t="s">
        <v>185</v>
      </c>
      <c r="I278" s="12" t="s">
        <v>261</v>
      </c>
      <c r="J278" s="12" t="s">
        <v>155</v>
      </c>
      <c r="K278" s="12" t="s">
        <v>72</v>
      </c>
      <c r="L278" s="12" t="s">
        <v>187</v>
      </c>
      <c r="M278" s="12" t="s">
        <v>1046</v>
      </c>
      <c r="N278" s="12" t="s">
        <v>1047</v>
      </c>
      <c r="O278" s="12" t="s">
        <v>73</v>
      </c>
      <c r="P278" s="12" t="s">
        <v>1048</v>
      </c>
      <c r="Q278" s="12" t="s">
        <v>1049</v>
      </c>
      <c r="R278" s="12" t="s">
        <v>190</v>
      </c>
      <c r="S278" s="12" t="s">
        <v>78</v>
      </c>
      <c r="T278" s="22">
        <v>0.81399999999999995</v>
      </c>
      <c r="U278" s="23">
        <v>47877</v>
      </c>
      <c r="V278" s="15">
        <v>3.2750000000000001E-2</v>
      </c>
      <c r="W278" s="24">
        <v>5.7049999999999997E-2</v>
      </c>
      <c r="X278" s="12" t="s">
        <v>191</v>
      </c>
      <c r="Y278" s="12"/>
      <c r="Z278" s="14">
        <v>214000</v>
      </c>
      <c r="AA278" s="14">
        <v>3.718</v>
      </c>
      <c r="AB278" s="14">
        <v>98.182199999999995</v>
      </c>
      <c r="AC278" s="14">
        <v>0</v>
      </c>
      <c r="AD278" s="14">
        <v>781.18863999999996</v>
      </c>
      <c r="AE278" s="11"/>
      <c r="AF278" s="11"/>
      <c r="AG278" s="12" t="s">
        <v>19</v>
      </c>
      <c r="AH278" s="15">
        <v>2.85333333E-4</v>
      </c>
      <c r="AI278" s="15">
        <v>2.367914434E-3</v>
      </c>
      <c r="AJ278" s="15">
        <f t="shared" si="4"/>
        <v>2.7381015730092991E-4</v>
      </c>
    </row>
    <row r="279" spans="1:36" ht="13.5" thickBot="1">
      <c r="A279" s="21">
        <v>13908</v>
      </c>
      <c r="B279" s="21">
        <v>13908</v>
      </c>
      <c r="C279" s="12" t="s">
        <v>1050</v>
      </c>
      <c r="D279" s="12" t="s">
        <v>1051</v>
      </c>
      <c r="E279" s="12" t="s">
        <v>297</v>
      </c>
      <c r="F279" s="12" t="s">
        <v>1052</v>
      </c>
      <c r="G279" s="12" t="s">
        <v>1053</v>
      </c>
      <c r="H279" s="12" t="s">
        <v>185</v>
      </c>
      <c r="I279" s="12" t="s">
        <v>200</v>
      </c>
      <c r="J279" s="12" t="s">
        <v>155</v>
      </c>
      <c r="K279" s="12" t="s">
        <v>72</v>
      </c>
      <c r="L279" s="12" t="s">
        <v>187</v>
      </c>
      <c r="M279" s="12" t="s">
        <v>1046</v>
      </c>
      <c r="N279" s="12" t="s">
        <v>1054</v>
      </c>
      <c r="O279" s="12" t="s">
        <v>73</v>
      </c>
      <c r="P279" s="12" t="s">
        <v>1055</v>
      </c>
      <c r="Q279" s="12" t="s">
        <v>1049</v>
      </c>
      <c r="R279" s="12" t="s">
        <v>190</v>
      </c>
      <c r="S279" s="12" t="s">
        <v>78</v>
      </c>
      <c r="T279" s="22">
        <v>0.24199999999999999</v>
      </c>
      <c r="U279" s="23">
        <v>45838</v>
      </c>
      <c r="V279" s="15">
        <v>6.1249999999999999E-2</v>
      </c>
      <c r="W279" s="24">
        <v>6.3320000000000001E-2</v>
      </c>
      <c r="X279" s="12" t="s">
        <v>191</v>
      </c>
      <c r="Y279" s="12"/>
      <c r="Z279" s="14">
        <v>385000</v>
      </c>
      <c r="AA279" s="14">
        <v>3.718</v>
      </c>
      <c r="AB279" s="14">
        <v>101.5093</v>
      </c>
      <c r="AC279" s="14">
        <v>0</v>
      </c>
      <c r="AD279" s="14">
        <v>1453.03457</v>
      </c>
      <c r="AE279" s="11"/>
      <c r="AF279" s="11"/>
      <c r="AG279" s="12" t="s">
        <v>19</v>
      </c>
      <c r="AH279" s="15">
        <v>6.4166666599999999E-4</v>
      </c>
      <c r="AI279" s="15">
        <v>4.4043926859999999E-3</v>
      </c>
      <c r="AJ279" s="15">
        <f t="shared" si="4"/>
        <v>5.0929519939689482E-4</v>
      </c>
    </row>
    <row r="280" spans="1:36" ht="13.5" thickBot="1">
      <c r="A280" s="21">
        <v>13908</v>
      </c>
      <c r="B280" s="21">
        <v>13908</v>
      </c>
      <c r="C280" s="12" t="s">
        <v>1050</v>
      </c>
      <c r="D280" s="12" t="s">
        <v>1051</v>
      </c>
      <c r="E280" s="12" t="s">
        <v>297</v>
      </c>
      <c r="F280" s="12" t="s">
        <v>1056</v>
      </c>
      <c r="G280" s="12" t="s">
        <v>1057</v>
      </c>
      <c r="H280" s="12" t="s">
        <v>185</v>
      </c>
      <c r="I280" s="12" t="s">
        <v>200</v>
      </c>
      <c r="J280" s="12" t="s">
        <v>155</v>
      </c>
      <c r="K280" s="12" t="s">
        <v>72</v>
      </c>
      <c r="L280" s="12" t="s">
        <v>187</v>
      </c>
      <c r="M280" s="12" t="s">
        <v>1046</v>
      </c>
      <c r="N280" s="12" t="s">
        <v>1058</v>
      </c>
      <c r="O280" s="12" t="s">
        <v>73</v>
      </c>
      <c r="P280" s="12" t="s">
        <v>1055</v>
      </c>
      <c r="Q280" s="12" t="s">
        <v>1049</v>
      </c>
      <c r="R280" s="12" t="s">
        <v>190</v>
      </c>
      <c r="S280" s="12" t="s">
        <v>78</v>
      </c>
      <c r="T280" s="22">
        <v>2.0880000000000001</v>
      </c>
      <c r="U280" s="23">
        <v>46568</v>
      </c>
      <c r="V280" s="15">
        <v>6.5000000000000002E-2</v>
      </c>
      <c r="W280" s="24">
        <v>7.0730000000000001E-2</v>
      </c>
      <c r="X280" s="12" t="s">
        <v>191</v>
      </c>
      <c r="Y280" s="12"/>
      <c r="Z280" s="14">
        <v>100000</v>
      </c>
      <c r="AA280" s="14">
        <v>3.718</v>
      </c>
      <c r="AB280" s="14">
        <v>100.4952</v>
      </c>
      <c r="AC280" s="14">
        <v>0</v>
      </c>
      <c r="AD280" s="14">
        <v>373.64114999999998</v>
      </c>
      <c r="AE280" s="11"/>
      <c r="AF280" s="11"/>
      <c r="AG280" s="12" t="s">
        <v>19</v>
      </c>
      <c r="AH280" s="15">
        <v>1.6666666599999999E-4</v>
      </c>
      <c r="AI280" s="15">
        <v>1.132569301E-3</v>
      </c>
      <c r="AJ280" s="15">
        <f t="shared" si="4"/>
        <v>1.3096291576334285E-4</v>
      </c>
    </row>
    <row r="281" spans="1:36" ht="13.5" thickBot="1">
      <c r="A281" s="21">
        <v>13908</v>
      </c>
      <c r="B281" s="21">
        <v>13908</v>
      </c>
      <c r="C281" s="12" t="s">
        <v>1050</v>
      </c>
      <c r="D281" s="12" t="s">
        <v>1051</v>
      </c>
      <c r="E281" s="12" t="s">
        <v>297</v>
      </c>
      <c r="F281" s="12" t="s">
        <v>1059</v>
      </c>
      <c r="G281" s="12" t="s">
        <v>1060</v>
      </c>
      <c r="H281" s="12" t="s">
        <v>185</v>
      </c>
      <c r="I281" s="12" t="s">
        <v>200</v>
      </c>
      <c r="J281" s="12" t="s">
        <v>155</v>
      </c>
      <c r="K281" s="12" t="s">
        <v>72</v>
      </c>
      <c r="L281" s="12" t="s">
        <v>187</v>
      </c>
      <c r="M281" s="12" t="s">
        <v>1046</v>
      </c>
      <c r="N281" s="12" t="s">
        <v>1054</v>
      </c>
      <c r="O281" s="12" t="s">
        <v>73</v>
      </c>
      <c r="P281" s="12" t="s">
        <v>1055</v>
      </c>
      <c r="Q281" s="12" t="s">
        <v>1049</v>
      </c>
      <c r="R281" s="12" t="s">
        <v>190</v>
      </c>
      <c r="S281" s="12" t="s">
        <v>78</v>
      </c>
      <c r="T281" s="22">
        <v>4.4130000000000003</v>
      </c>
      <c r="U281" s="23">
        <v>47664</v>
      </c>
      <c r="V281" s="15">
        <v>6.7500000000000004E-2</v>
      </c>
      <c r="W281" s="24">
        <v>7.3349999999999999E-2</v>
      </c>
      <c r="X281" s="12" t="s">
        <v>191</v>
      </c>
      <c r="Y281" s="12"/>
      <c r="Z281" s="14">
        <v>290000</v>
      </c>
      <c r="AA281" s="14">
        <v>3.718</v>
      </c>
      <c r="AB281" s="14">
        <v>99.219800000000006</v>
      </c>
      <c r="AC281" s="14">
        <v>0</v>
      </c>
      <c r="AD281" s="14">
        <v>1069.80773</v>
      </c>
      <c r="AE281" s="11"/>
      <c r="AF281" s="11"/>
      <c r="AG281" s="12" t="s">
        <v>19</v>
      </c>
      <c r="AH281" s="15">
        <v>5.2727272699999998E-4</v>
      </c>
      <c r="AI281" s="15">
        <v>3.2427675420000001E-3</v>
      </c>
      <c r="AJ281" s="15">
        <f t="shared" si="4"/>
        <v>3.7497245586296646E-4</v>
      </c>
    </row>
    <row r="282" spans="1:36" ht="13.5" thickBot="1">
      <c r="A282" s="21">
        <v>13908</v>
      </c>
      <c r="B282" s="21">
        <v>13908</v>
      </c>
      <c r="C282" s="12" t="s">
        <v>1061</v>
      </c>
      <c r="D282" s="12" t="s">
        <v>1062</v>
      </c>
      <c r="E282" s="12" t="s">
        <v>182</v>
      </c>
      <c r="F282" s="12" t="s">
        <v>1063</v>
      </c>
      <c r="G282" s="12" t="s">
        <v>1064</v>
      </c>
      <c r="H282" s="12" t="s">
        <v>185</v>
      </c>
      <c r="I282" s="12" t="s">
        <v>200</v>
      </c>
      <c r="J282" s="12" t="s">
        <v>155</v>
      </c>
      <c r="K282" s="12" t="s">
        <v>72</v>
      </c>
      <c r="L282" s="12" t="s">
        <v>187</v>
      </c>
      <c r="M282" s="12" t="s">
        <v>1046</v>
      </c>
      <c r="N282" s="12" t="s">
        <v>1058</v>
      </c>
      <c r="O282" s="12" t="s">
        <v>73</v>
      </c>
      <c r="P282" s="12" t="s">
        <v>197</v>
      </c>
      <c r="Q282" s="12" t="s">
        <v>75</v>
      </c>
      <c r="R282" s="12" t="s">
        <v>190</v>
      </c>
      <c r="S282" s="12" t="s">
        <v>78</v>
      </c>
      <c r="T282" s="22">
        <v>2.8</v>
      </c>
      <c r="U282" s="23">
        <v>46842</v>
      </c>
      <c r="V282" s="15">
        <v>5.3749999999999999E-2</v>
      </c>
      <c r="W282" s="24">
        <v>7.0199999999999999E-2</v>
      </c>
      <c r="X282" s="12" t="s">
        <v>191</v>
      </c>
      <c r="Y282" s="12"/>
      <c r="Z282" s="14">
        <v>100000</v>
      </c>
      <c r="AA282" s="14">
        <v>3.718</v>
      </c>
      <c r="AB282" s="14">
        <v>95.656899999999993</v>
      </c>
      <c r="AC282" s="14">
        <v>0</v>
      </c>
      <c r="AD282" s="14">
        <v>355.65235000000001</v>
      </c>
      <c r="AE282" s="11"/>
      <c r="AF282" s="11"/>
      <c r="AG282" s="12" t="s">
        <v>19</v>
      </c>
      <c r="AH282" s="15">
        <v>1.6000000000000001E-4</v>
      </c>
      <c r="AI282" s="15">
        <v>1.078042217E-3</v>
      </c>
      <c r="AJ282" s="15">
        <f t="shared" si="4"/>
        <v>1.2465775986955646E-4</v>
      </c>
    </row>
    <row r="283" spans="1:36" ht="13.5" thickBot="1">
      <c r="A283" s="21">
        <v>13908</v>
      </c>
      <c r="B283" s="21">
        <v>13908</v>
      </c>
      <c r="C283" s="12" t="s">
        <v>1065</v>
      </c>
      <c r="D283" s="12" t="s">
        <v>1066</v>
      </c>
      <c r="E283" s="12" t="s">
        <v>297</v>
      </c>
      <c r="F283" s="12" t="s">
        <v>1067</v>
      </c>
      <c r="G283" s="12" t="s">
        <v>1068</v>
      </c>
      <c r="H283" s="12" t="s">
        <v>185</v>
      </c>
      <c r="I283" s="12" t="s">
        <v>261</v>
      </c>
      <c r="J283" s="12" t="s">
        <v>155</v>
      </c>
      <c r="K283" s="12" t="s">
        <v>72</v>
      </c>
      <c r="L283" s="12" t="s">
        <v>187</v>
      </c>
      <c r="M283" s="12" t="s">
        <v>1046</v>
      </c>
      <c r="N283" s="12" t="s">
        <v>1058</v>
      </c>
      <c r="O283" s="12" t="s">
        <v>73</v>
      </c>
      <c r="P283" s="12" t="s">
        <v>1055</v>
      </c>
      <c r="Q283" s="12" t="s">
        <v>1049</v>
      </c>
      <c r="R283" s="12" t="s">
        <v>190</v>
      </c>
      <c r="S283" s="12" t="s">
        <v>78</v>
      </c>
      <c r="T283" s="22">
        <v>5.093</v>
      </c>
      <c r="U283" s="23">
        <v>47937</v>
      </c>
      <c r="V283" s="15">
        <v>5.8749999999999997E-2</v>
      </c>
      <c r="W283" s="24">
        <v>7.5439999999999993E-2</v>
      </c>
      <c r="X283" s="12" t="s">
        <v>191</v>
      </c>
      <c r="Y283" s="12"/>
      <c r="Z283" s="14">
        <v>340000</v>
      </c>
      <c r="AA283" s="14">
        <v>3.718</v>
      </c>
      <c r="AB283" s="14">
        <v>92.1036</v>
      </c>
      <c r="AC283" s="14">
        <v>0</v>
      </c>
      <c r="AD283" s="14">
        <v>1164.3000300000001</v>
      </c>
      <c r="AE283" s="11"/>
      <c r="AF283" s="11"/>
      <c r="AG283" s="12" t="s">
        <v>19</v>
      </c>
      <c r="AH283" s="15">
        <v>5.44E-4</v>
      </c>
      <c r="AI283" s="15">
        <v>3.5291896299999999E-3</v>
      </c>
      <c r="AJ283" s="15">
        <f t="shared" si="4"/>
        <v>4.0809243508684083E-4</v>
      </c>
    </row>
    <row r="284" spans="1:36" ht="13.5" thickBot="1">
      <c r="A284" s="21">
        <v>13908</v>
      </c>
      <c r="B284" s="21">
        <v>13908</v>
      </c>
      <c r="C284" s="12" t="s">
        <v>1069</v>
      </c>
      <c r="D284" s="12" t="s">
        <v>1070</v>
      </c>
      <c r="E284" s="12" t="s">
        <v>297</v>
      </c>
      <c r="F284" s="12" t="s">
        <v>1071</v>
      </c>
      <c r="G284" s="12" t="s">
        <v>1072</v>
      </c>
      <c r="H284" s="12" t="s">
        <v>185</v>
      </c>
      <c r="I284" s="12" t="s">
        <v>261</v>
      </c>
      <c r="J284" s="12" t="s">
        <v>155</v>
      </c>
      <c r="K284" s="12" t="s">
        <v>72</v>
      </c>
      <c r="L284" s="12" t="s">
        <v>187</v>
      </c>
      <c r="M284" s="12" t="s">
        <v>1046</v>
      </c>
      <c r="N284" s="12" t="s">
        <v>1047</v>
      </c>
      <c r="O284" s="12" t="s">
        <v>73</v>
      </c>
      <c r="P284" s="12" t="s">
        <v>1048</v>
      </c>
      <c r="Q284" s="12" t="s">
        <v>1049</v>
      </c>
      <c r="R284" s="12" t="s">
        <v>190</v>
      </c>
      <c r="S284" s="12" t="s">
        <v>78</v>
      </c>
      <c r="T284" s="22">
        <v>1.006</v>
      </c>
      <c r="U284" s="23">
        <v>47945</v>
      </c>
      <c r="V284" s="15">
        <v>3.0769999999999999E-2</v>
      </c>
      <c r="W284" s="24">
        <v>6.1879999999999998E-2</v>
      </c>
      <c r="X284" s="12" t="s">
        <v>191</v>
      </c>
      <c r="Y284" s="12"/>
      <c r="Z284" s="14">
        <v>368000</v>
      </c>
      <c r="AA284" s="14">
        <v>3.718</v>
      </c>
      <c r="AB284" s="14">
        <v>97.035300000000007</v>
      </c>
      <c r="AC284" s="14">
        <v>0</v>
      </c>
      <c r="AD284" s="14">
        <v>1327.6602600000001</v>
      </c>
      <c r="AE284" s="11"/>
      <c r="AF284" s="11"/>
      <c r="AG284" s="12" t="s">
        <v>19</v>
      </c>
      <c r="AH284" s="15">
        <v>6.1333333299999995E-4</v>
      </c>
      <c r="AI284" s="15">
        <v>4.0243620210000004E-3</v>
      </c>
      <c r="AJ284" s="15">
        <f t="shared" si="4"/>
        <v>4.653509357647515E-4</v>
      </c>
    </row>
    <row r="285" spans="1:36" ht="13.5" thickBot="1">
      <c r="A285" s="21">
        <v>13908</v>
      </c>
      <c r="B285" s="21">
        <v>13908</v>
      </c>
      <c r="C285" s="12" t="s">
        <v>1073</v>
      </c>
      <c r="D285" s="38" t="s">
        <v>2174</v>
      </c>
      <c r="E285" s="38" t="s">
        <v>297</v>
      </c>
      <c r="F285" s="12" t="s">
        <v>1073</v>
      </c>
      <c r="G285" s="12" t="s">
        <v>1074</v>
      </c>
      <c r="H285" s="12" t="s">
        <v>185</v>
      </c>
      <c r="I285" s="12" t="s">
        <v>261</v>
      </c>
      <c r="J285" s="12" t="s">
        <v>155</v>
      </c>
      <c r="K285" s="12" t="s">
        <v>1075</v>
      </c>
      <c r="L285" s="12" t="s">
        <v>187</v>
      </c>
      <c r="M285" s="12" t="s">
        <v>1076</v>
      </c>
      <c r="N285" s="12" t="s">
        <v>1040</v>
      </c>
      <c r="O285" s="12" t="s">
        <v>73</v>
      </c>
      <c r="P285" s="12" t="s">
        <v>328</v>
      </c>
      <c r="Q285" s="12" t="s">
        <v>328</v>
      </c>
      <c r="R285" s="12" t="s">
        <v>190</v>
      </c>
      <c r="S285" s="12" t="s">
        <v>83</v>
      </c>
      <c r="T285" s="22">
        <v>2.7810000000000001</v>
      </c>
      <c r="U285" s="23">
        <v>46783</v>
      </c>
      <c r="V285" s="15">
        <v>1.6250000000000001E-2</v>
      </c>
      <c r="W285" s="24">
        <v>3.6110000000000003E-2</v>
      </c>
      <c r="X285" s="12" t="s">
        <v>191</v>
      </c>
      <c r="Y285" s="12"/>
      <c r="Z285" s="14">
        <v>47000</v>
      </c>
      <c r="AA285" s="14">
        <v>4.0218999999999996</v>
      </c>
      <c r="AB285" s="14">
        <v>95.018000000000001</v>
      </c>
      <c r="AC285" s="14">
        <v>0</v>
      </c>
      <c r="AD285" s="14">
        <v>179.61186000000001</v>
      </c>
      <c r="AE285" s="11"/>
      <c r="AF285" s="11"/>
      <c r="AG285" s="12" t="s">
        <v>19</v>
      </c>
      <c r="AH285" s="15">
        <v>5.8749999999999998E-5</v>
      </c>
      <c r="AI285" s="15">
        <v>5.4443381999999996E-4</v>
      </c>
      <c r="AJ285" s="15">
        <f t="shared" si="4"/>
        <v>6.2954770616880211E-5</v>
      </c>
    </row>
    <row r="286" spans="1:36" ht="13.5" thickBot="1">
      <c r="A286" s="21">
        <v>13908</v>
      </c>
      <c r="B286" s="21">
        <v>13908</v>
      </c>
      <c r="C286" s="12" t="s">
        <v>1077</v>
      </c>
      <c r="D286" s="12" t="s">
        <v>1078</v>
      </c>
      <c r="E286" s="12" t="s">
        <v>297</v>
      </c>
      <c r="F286" s="12" t="s">
        <v>1079</v>
      </c>
      <c r="G286" s="12" t="s">
        <v>1080</v>
      </c>
      <c r="H286" s="12" t="s">
        <v>185</v>
      </c>
      <c r="I286" s="12" t="s">
        <v>261</v>
      </c>
      <c r="J286" s="12" t="s">
        <v>155</v>
      </c>
      <c r="K286" s="12" t="s">
        <v>72</v>
      </c>
      <c r="L286" s="12" t="s">
        <v>187</v>
      </c>
      <c r="M286" s="12" t="s">
        <v>1046</v>
      </c>
      <c r="N286" s="12" t="s">
        <v>1047</v>
      </c>
      <c r="O286" s="12" t="s">
        <v>73</v>
      </c>
      <c r="P286" s="12" t="s">
        <v>1048</v>
      </c>
      <c r="Q286" s="12" t="s">
        <v>1049</v>
      </c>
      <c r="R286" s="12" t="s">
        <v>190</v>
      </c>
      <c r="S286" s="12" t="s">
        <v>78</v>
      </c>
      <c r="T286" s="22">
        <v>1.5109999999999999</v>
      </c>
      <c r="U286" s="23">
        <v>48234</v>
      </c>
      <c r="V286" s="15">
        <v>3.2550000000000003E-2</v>
      </c>
      <c r="W286" s="24">
        <v>5.9810000000000002E-2</v>
      </c>
      <c r="X286" s="12" t="s">
        <v>191</v>
      </c>
      <c r="Y286" s="12"/>
      <c r="Z286" s="14">
        <v>680000</v>
      </c>
      <c r="AA286" s="14">
        <v>3.718</v>
      </c>
      <c r="AB286" s="14">
        <v>96.585999999999999</v>
      </c>
      <c r="AC286" s="14">
        <v>0</v>
      </c>
      <c r="AD286" s="14">
        <v>2441.92589</v>
      </c>
      <c r="AE286" s="11"/>
      <c r="AF286" s="11"/>
      <c r="AG286" s="12" t="s">
        <v>19</v>
      </c>
      <c r="AH286" s="15">
        <v>6.8000000000000005E-4</v>
      </c>
      <c r="AI286" s="15">
        <v>7.4018889520000002E-3</v>
      </c>
      <c r="AJ286" s="15">
        <f t="shared" si="4"/>
        <v>8.5590608698318164E-4</v>
      </c>
    </row>
    <row r="287" spans="1:36" ht="13.5" thickBot="1">
      <c r="A287" s="21">
        <v>13908</v>
      </c>
      <c r="B287" s="21">
        <v>13908</v>
      </c>
      <c r="C287" s="12" t="s">
        <v>1081</v>
      </c>
      <c r="D287" s="12" t="s">
        <v>1082</v>
      </c>
      <c r="E287" s="12" t="s">
        <v>297</v>
      </c>
      <c r="F287" s="12" t="s">
        <v>1083</v>
      </c>
      <c r="G287" s="12" t="s">
        <v>1084</v>
      </c>
      <c r="H287" s="12" t="s">
        <v>185</v>
      </c>
      <c r="I287" s="12" t="s">
        <v>261</v>
      </c>
      <c r="J287" s="12" t="s">
        <v>155</v>
      </c>
      <c r="K287" s="12" t="s">
        <v>72</v>
      </c>
      <c r="L287" s="12" t="s">
        <v>187</v>
      </c>
      <c r="M287" s="12" t="s">
        <v>1046</v>
      </c>
      <c r="N287" s="12" t="s">
        <v>1054</v>
      </c>
      <c r="O287" s="12" t="s">
        <v>73</v>
      </c>
      <c r="P287" s="12" t="s">
        <v>1085</v>
      </c>
      <c r="Q287" s="12" t="s">
        <v>1049</v>
      </c>
      <c r="R287" s="12" t="s">
        <v>190</v>
      </c>
      <c r="S287" s="12" t="s">
        <v>78</v>
      </c>
      <c r="T287" s="22">
        <v>1.9239999999999999</v>
      </c>
      <c r="U287" s="23">
        <v>46507</v>
      </c>
      <c r="V287" s="15">
        <v>6.5000000000000002E-2</v>
      </c>
      <c r="W287" s="24">
        <v>7.2959999999999997E-2</v>
      </c>
      <c r="X287" s="12" t="s">
        <v>191</v>
      </c>
      <c r="Y287" s="12"/>
      <c r="Z287" s="14">
        <v>150000</v>
      </c>
      <c r="AA287" s="14">
        <v>3.718</v>
      </c>
      <c r="AB287" s="14">
        <v>101.2264</v>
      </c>
      <c r="AC287" s="14">
        <v>0</v>
      </c>
      <c r="AD287" s="14">
        <v>564.53962999999999</v>
      </c>
      <c r="AE287" s="11"/>
      <c r="AF287" s="11"/>
      <c r="AG287" s="12" t="s">
        <v>19</v>
      </c>
      <c r="AH287" s="15">
        <v>3.3333333300000003E-4</v>
      </c>
      <c r="AI287" s="15">
        <v>1.7112147699999999E-3</v>
      </c>
      <c r="AJ287" s="15">
        <f t="shared" si="4"/>
        <v>1.9787369782144911E-4</v>
      </c>
    </row>
    <row r="288" spans="1:36" ht="13.5" thickBot="1">
      <c r="A288" s="21">
        <v>13908</v>
      </c>
      <c r="B288" s="21">
        <v>13908</v>
      </c>
      <c r="C288" s="12" t="s">
        <v>1086</v>
      </c>
      <c r="D288" s="12" t="s">
        <v>1087</v>
      </c>
      <c r="E288" s="12" t="s">
        <v>297</v>
      </c>
      <c r="F288" s="12" t="s">
        <v>1086</v>
      </c>
      <c r="G288" s="12" t="s">
        <v>1088</v>
      </c>
      <c r="H288" s="12" t="s">
        <v>185</v>
      </c>
      <c r="I288" s="12" t="s">
        <v>261</v>
      </c>
      <c r="J288" s="12" t="s">
        <v>155</v>
      </c>
      <c r="K288" s="12" t="s">
        <v>1075</v>
      </c>
      <c r="L288" s="12" t="s">
        <v>187</v>
      </c>
      <c r="M288" s="12" t="s">
        <v>1089</v>
      </c>
      <c r="N288" s="12" t="s">
        <v>1040</v>
      </c>
      <c r="O288" s="12" t="s">
        <v>73</v>
      </c>
      <c r="P288" s="12" t="s">
        <v>328</v>
      </c>
      <c r="Q288" s="12" t="s">
        <v>328</v>
      </c>
      <c r="R288" s="12" t="s">
        <v>190</v>
      </c>
      <c r="S288" s="12" t="s">
        <v>83</v>
      </c>
      <c r="T288" s="22">
        <v>3.1760000000000002</v>
      </c>
      <c r="U288" s="23">
        <v>46943</v>
      </c>
      <c r="V288" s="15">
        <v>1.4500000000000001E-2</v>
      </c>
      <c r="W288" s="24">
        <v>3.7519999999999998E-2</v>
      </c>
      <c r="X288" s="12" t="s">
        <v>191</v>
      </c>
      <c r="Y288" s="12"/>
      <c r="Z288" s="14">
        <v>50000</v>
      </c>
      <c r="AA288" s="14">
        <v>4.0218999999999996</v>
      </c>
      <c r="AB288" s="14">
        <v>94.106700000000004</v>
      </c>
      <c r="AC288" s="14">
        <v>0</v>
      </c>
      <c r="AD288" s="14">
        <v>189.24386999999999</v>
      </c>
      <c r="AE288" s="11"/>
      <c r="AF288" s="11"/>
      <c r="AG288" s="12" t="s">
        <v>19</v>
      </c>
      <c r="AH288" s="15">
        <v>8.3333333333333303E-5</v>
      </c>
      <c r="AI288" s="15">
        <v>5.7363006599999995E-4</v>
      </c>
      <c r="AJ288" s="15">
        <f t="shared" si="4"/>
        <v>6.633083375730698E-5</v>
      </c>
    </row>
    <row r="289" spans="1:36" ht="13.5" thickBot="1">
      <c r="A289" s="21">
        <v>13908</v>
      </c>
      <c r="B289" s="21">
        <v>13908</v>
      </c>
      <c r="C289" s="12" t="s">
        <v>1090</v>
      </c>
      <c r="D289" s="12" t="s">
        <v>1091</v>
      </c>
      <c r="E289" s="12" t="s">
        <v>297</v>
      </c>
      <c r="F289" s="12" t="s">
        <v>1092</v>
      </c>
      <c r="G289" s="12" t="s">
        <v>1093</v>
      </c>
      <c r="H289" s="12" t="s">
        <v>185</v>
      </c>
      <c r="I289" s="12" t="s">
        <v>261</v>
      </c>
      <c r="J289" s="12" t="s">
        <v>155</v>
      </c>
      <c r="K289" s="12" t="s">
        <v>72</v>
      </c>
      <c r="L289" s="12" t="s">
        <v>187</v>
      </c>
      <c r="M289" s="12" t="s">
        <v>1046</v>
      </c>
      <c r="N289" s="12" t="s">
        <v>1094</v>
      </c>
      <c r="O289" s="12" t="s">
        <v>73</v>
      </c>
      <c r="P289" s="12" t="s">
        <v>1095</v>
      </c>
      <c r="Q289" s="12" t="s">
        <v>158</v>
      </c>
      <c r="R289" s="12" t="s">
        <v>190</v>
      </c>
      <c r="S289" s="12" t="s">
        <v>78</v>
      </c>
      <c r="T289" s="22">
        <v>6.0490000000000004</v>
      </c>
      <c r="U289" s="23">
        <v>48266</v>
      </c>
      <c r="V289" s="15">
        <v>3.7499999999999999E-2</v>
      </c>
      <c r="W289" s="24">
        <v>5.5969999999999999E-2</v>
      </c>
      <c r="X289" s="12" t="s">
        <v>191</v>
      </c>
      <c r="Y289" s="12"/>
      <c r="Z289" s="14">
        <v>149000</v>
      </c>
      <c r="AA289" s="14">
        <v>3.718</v>
      </c>
      <c r="AB289" s="14">
        <v>90.000500000000002</v>
      </c>
      <c r="AC289" s="14">
        <v>0</v>
      </c>
      <c r="AD289" s="14">
        <v>498.58656999999999</v>
      </c>
      <c r="AE289" s="11"/>
      <c r="AF289" s="11"/>
      <c r="AG289" s="12" t="s">
        <v>19</v>
      </c>
      <c r="AH289" s="15">
        <v>2.9799999999999998E-4</v>
      </c>
      <c r="AI289" s="15">
        <v>1.511299929E-3</v>
      </c>
      <c r="AJ289" s="15">
        <f t="shared" si="4"/>
        <v>1.7475685150750671E-4</v>
      </c>
    </row>
    <row r="290" spans="1:36" ht="13.5" thickBot="1">
      <c r="A290" s="21">
        <v>13908</v>
      </c>
      <c r="B290" s="21">
        <v>13908</v>
      </c>
      <c r="C290" s="12" t="s">
        <v>1096</v>
      </c>
      <c r="D290" s="12" t="s">
        <v>1097</v>
      </c>
      <c r="E290" s="12" t="s">
        <v>297</v>
      </c>
      <c r="F290" s="12" t="s">
        <v>1096</v>
      </c>
      <c r="G290" s="12" t="s">
        <v>1098</v>
      </c>
      <c r="H290" s="12" t="s">
        <v>185</v>
      </c>
      <c r="I290" s="12" t="s">
        <v>261</v>
      </c>
      <c r="J290" s="12" t="s">
        <v>155</v>
      </c>
      <c r="K290" s="12" t="s">
        <v>1099</v>
      </c>
      <c r="L290" s="12" t="s">
        <v>187</v>
      </c>
      <c r="M290" s="12" t="s">
        <v>1089</v>
      </c>
      <c r="N290" s="12" t="s">
        <v>1100</v>
      </c>
      <c r="O290" s="12" t="s">
        <v>73</v>
      </c>
      <c r="P290" s="12" t="s">
        <v>167</v>
      </c>
      <c r="Q290" s="12" t="s">
        <v>158</v>
      </c>
      <c r="R290" s="12" t="s">
        <v>190</v>
      </c>
      <c r="S290" s="12" t="s">
        <v>78</v>
      </c>
      <c r="T290" s="22">
        <v>2.593</v>
      </c>
      <c r="U290" s="23">
        <v>46769</v>
      </c>
      <c r="V290" s="15">
        <v>5.7500000000000002E-2</v>
      </c>
      <c r="W290" s="24">
        <v>4.7419999999999997E-2</v>
      </c>
      <c r="X290" s="12" t="s">
        <v>191</v>
      </c>
      <c r="Y290" s="12"/>
      <c r="Z290" s="14">
        <v>65000</v>
      </c>
      <c r="AA290" s="14">
        <v>3.718</v>
      </c>
      <c r="AB290" s="14">
        <v>103.8969</v>
      </c>
      <c r="AC290" s="14">
        <v>0</v>
      </c>
      <c r="AD290" s="14">
        <v>251.08763999999999</v>
      </c>
      <c r="AE290" s="11"/>
      <c r="AF290" s="11"/>
      <c r="AG290" s="12" t="s">
        <v>19</v>
      </c>
      <c r="AH290" s="15">
        <v>6.4999999999999994E-5</v>
      </c>
      <c r="AI290" s="15">
        <v>7.6108895600000002E-4</v>
      </c>
      <c r="AJ290" s="15">
        <f t="shared" si="4"/>
        <v>8.8007355310132607E-5</v>
      </c>
    </row>
    <row r="291" spans="1:36" ht="13.5" thickBot="1">
      <c r="A291" s="21">
        <v>13908</v>
      </c>
      <c r="B291" s="21">
        <v>13908</v>
      </c>
      <c r="C291" s="12" t="s">
        <v>1101</v>
      </c>
      <c r="D291" s="12" t="s">
        <v>1102</v>
      </c>
      <c r="E291" s="12" t="s">
        <v>297</v>
      </c>
      <c r="F291" s="12" t="s">
        <v>1101</v>
      </c>
      <c r="G291" s="12" t="s">
        <v>1103</v>
      </c>
      <c r="H291" s="12" t="s">
        <v>185</v>
      </c>
      <c r="I291" s="12" t="s">
        <v>261</v>
      </c>
      <c r="J291" s="12" t="s">
        <v>155</v>
      </c>
      <c r="K291" s="12" t="s">
        <v>1099</v>
      </c>
      <c r="L291" s="12" t="s">
        <v>187</v>
      </c>
      <c r="M291" s="12" t="s">
        <v>1104</v>
      </c>
      <c r="N291" s="12" t="s">
        <v>1100</v>
      </c>
      <c r="O291" s="12" t="s">
        <v>73</v>
      </c>
      <c r="P291" s="12" t="s">
        <v>1095</v>
      </c>
      <c r="Q291" s="12" t="s">
        <v>158</v>
      </c>
      <c r="R291" s="12" t="s">
        <v>190</v>
      </c>
      <c r="S291" s="12" t="s">
        <v>78</v>
      </c>
      <c r="T291" s="22">
        <v>2.5750000000000002</v>
      </c>
      <c r="U291" s="23">
        <v>46769</v>
      </c>
      <c r="V291" s="15">
        <v>6.3750000000000001E-2</v>
      </c>
      <c r="W291" s="24">
        <v>4.7890000000000002E-2</v>
      </c>
      <c r="X291" s="12" t="s">
        <v>191</v>
      </c>
      <c r="Y291" s="12"/>
      <c r="Z291" s="14">
        <v>80000</v>
      </c>
      <c r="AA291" s="14">
        <v>3.718</v>
      </c>
      <c r="AB291" s="14">
        <v>105.5371</v>
      </c>
      <c r="AC291" s="14">
        <v>0</v>
      </c>
      <c r="AD291" s="14">
        <v>313.90955000000002</v>
      </c>
      <c r="AE291" s="11"/>
      <c r="AF291" s="11"/>
      <c r="AG291" s="12" t="s">
        <v>19</v>
      </c>
      <c r="AH291" s="15">
        <v>8.0000000000000007E-5</v>
      </c>
      <c r="AI291" s="15">
        <v>9.5151275399999998E-4</v>
      </c>
      <c r="AJ291" s="15">
        <f t="shared" si="4"/>
        <v>1.1002671936417834E-4</v>
      </c>
    </row>
    <row r="292" spans="1:36" ht="13.5" thickBot="1">
      <c r="A292" s="21">
        <v>13908</v>
      </c>
      <c r="B292" s="21">
        <v>13908</v>
      </c>
      <c r="C292" s="12" t="s">
        <v>1105</v>
      </c>
      <c r="D292" s="12" t="s">
        <v>1106</v>
      </c>
      <c r="E292" s="12" t="s">
        <v>297</v>
      </c>
      <c r="F292" s="12" t="s">
        <v>1107</v>
      </c>
      <c r="G292" s="12" t="s">
        <v>1108</v>
      </c>
      <c r="H292" s="12" t="s">
        <v>185</v>
      </c>
      <c r="I292" s="12" t="s">
        <v>200</v>
      </c>
      <c r="J292" s="12" t="s">
        <v>155</v>
      </c>
      <c r="K292" s="12" t="s">
        <v>72</v>
      </c>
      <c r="L292" s="12" t="s">
        <v>187</v>
      </c>
      <c r="M292" s="12" t="s">
        <v>1046</v>
      </c>
      <c r="N292" s="12" t="s">
        <v>1047</v>
      </c>
      <c r="O292" s="12" t="s">
        <v>73</v>
      </c>
      <c r="P292" s="12" t="s">
        <v>167</v>
      </c>
      <c r="Q292" s="12" t="s">
        <v>158</v>
      </c>
      <c r="R292" s="12" t="s">
        <v>190</v>
      </c>
      <c r="S292" s="12" t="s">
        <v>78</v>
      </c>
      <c r="T292" s="22">
        <v>2.6269999999999998</v>
      </c>
      <c r="U292" s="23">
        <v>46778</v>
      </c>
      <c r="V292" s="15">
        <v>5.3749999999999999E-2</v>
      </c>
      <c r="W292" s="24">
        <v>5.4489999999999997E-2</v>
      </c>
      <c r="X292" s="12" t="s">
        <v>191</v>
      </c>
      <c r="Y292" s="12"/>
      <c r="Z292" s="14">
        <v>433000</v>
      </c>
      <c r="AA292" s="14">
        <v>3.718</v>
      </c>
      <c r="AB292" s="14">
        <v>100.78740000000001</v>
      </c>
      <c r="AC292" s="14">
        <v>0</v>
      </c>
      <c r="AD292" s="14">
        <v>1622.5703100000001</v>
      </c>
      <c r="AE292" s="11"/>
      <c r="AF292" s="11"/>
      <c r="AG292" s="12" t="s">
        <v>19</v>
      </c>
      <c r="AH292" s="15">
        <v>5.4124999999999996E-4</v>
      </c>
      <c r="AI292" s="15">
        <v>4.9182840890000003E-3</v>
      </c>
      <c r="AJ292" s="15">
        <f t="shared" si="4"/>
        <v>5.6871824430641837E-4</v>
      </c>
    </row>
    <row r="293" spans="1:36" ht="13.5" thickBot="1">
      <c r="A293" s="21">
        <v>13908</v>
      </c>
      <c r="B293" s="21">
        <v>13908</v>
      </c>
      <c r="C293" s="12" t="s">
        <v>1109</v>
      </c>
      <c r="D293" s="38" t="s">
        <v>2175</v>
      </c>
      <c r="E293" s="38" t="s">
        <v>297</v>
      </c>
      <c r="F293" s="12" t="s">
        <v>1109</v>
      </c>
      <c r="G293" s="12" t="s">
        <v>1110</v>
      </c>
      <c r="H293" s="12" t="s">
        <v>185</v>
      </c>
      <c r="I293" s="12" t="s">
        <v>261</v>
      </c>
      <c r="J293" s="12" t="s">
        <v>155</v>
      </c>
      <c r="K293" s="12" t="s">
        <v>333</v>
      </c>
      <c r="L293" s="12" t="s">
        <v>187</v>
      </c>
      <c r="M293" s="12" t="s">
        <v>1046</v>
      </c>
      <c r="N293" s="12" t="s">
        <v>1111</v>
      </c>
      <c r="O293" s="12" t="s">
        <v>73</v>
      </c>
      <c r="P293" s="12" t="s">
        <v>1041</v>
      </c>
      <c r="Q293" s="12" t="s">
        <v>158</v>
      </c>
      <c r="R293" s="12" t="s">
        <v>190</v>
      </c>
      <c r="S293" s="12" t="s">
        <v>83</v>
      </c>
      <c r="T293" s="22">
        <v>2.2000000000000002</v>
      </c>
      <c r="U293" s="23">
        <v>46602</v>
      </c>
      <c r="V293" s="15">
        <v>4.8669999999999998E-2</v>
      </c>
      <c r="W293" s="24">
        <v>3.347E-2</v>
      </c>
      <c r="X293" s="12" t="s">
        <v>191</v>
      </c>
      <c r="Y293" s="12"/>
      <c r="Z293" s="14">
        <v>118000</v>
      </c>
      <c r="AA293" s="14">
        <v>4.0218999999999996</v>
      </c>
      <c r="AB293" s="14">
        <v>106.5802</v>
      </c>
      <c r="AC293" s="14">
        <v>0</v>
      </c>
      <c r="AD293" s="14">
        <v>505.81279000000001</v>
      </c>
      <c r="AE293" s="11"/>
      <c r="AF293" s="11"/>
      <c r="AG293" s="12" t="s">
        <v>19</v>
      </c>
      <c r="AH293" s="15">
        <v>1.18E-4</v>
      </c>
      <c r="AI293" s="15">
        <v>1.5332038190000001E-3</v>
      </c>
      <c r="AJ293" s="15">
        <f t="shared" si="4"/>
        <v>1.772896743541E-4</v>
      </c>
    </row>
    <row r="294" spans="1:36" ht="13.5" thickBot="1">
      <c r="A294" s="21">
        <v>13908</v>
      </c>
      <c r="B294" s="21">
        <v>13908</v>
      </c>
      <c r="C294" s="12" t="s">
        <v>1112</v>
      </c>
      <c r="D294" s="38" t="s">
        <v>2176</v>
      </c>
      <c r="E294" s="38" t="s">
        <v>297</v>
      </c>
      <c r="F294" s="12" t="s">
        <v>1112</v>
      </c>
      <c r="G294" s="12" t="s">
        <v>1113</v>
      </c>
      <c r="H294" s="12" t="s">
        <v>185</v>
      </c>
      <c r="I294" s="12" t="s">
        <v>261</v>
      </c>
      <c r="J294" s="12" t="s">
        <v>155</v>
      </c>
      <c r="K294" s="12" t="s">
        <v>333</v>
      </c>
      <c r="L294" s="12" t="s">
        <v>187</v>
      </c>
      <c r="M294" s="12" t="s">
        <v>1046</v>
      </c>
      <c r="N294" s="12" t="s">
        <v>1114</v>
      </c>
      <c r="O294" s="12" t="s">
        <v>73</v>
      </c>
      <c r="P294" s="12" t="s">
        <v>1095</v>
      </c>
      <c r="Q294" s="12" t="s">
        <v>158</v>
      </c>
      <c r="R294" s="12" t="s">
        <v>190</v>
      </c>
      <c r="S294" s="12" t="s">
        <v>78</v>
      </c>
      <c r="T294" s="22">
        <v>6.266</v>
      </c>
      <c r="U294" s="23">
        <v>48639</v>
      </c>
      <c r="V294" s="15">
        <v>5.8999999999999997E-2</v>
      </c>
      <c r="W294" s="24">
        <v>5.4649999999999997E-2</v>
      </c>
      <c r="X294" s="12" t="s">
        <v>191</v>
      </c>
      <c r="Y294" s="12"/>
      <c r="Z294" s="14">
        <v>50000</v>
      </c>
      <c r="AA294" s="14">
        <v>3.718</v>
      </c>
      <c r="AB294" s="14">
        <v>103.2671</v>
      </c>
      <c r="AC294" s="14">
        <v>0</v>
      </c>
      <c r="AD294" s="14">
        <v>191.97354000000001</v>
      </c>
      <c r="AE294" s="11"/>
      <c r="AF294" s="11"/>
      <c r="AG294" s="12" t="s">
        <v>19</v>
      </c>
      <c r="AH294" s="15">
        <v>1E-4</v>
      </c>
      <c r="AI294" s="15">
        <v>5.8190415599999998E-4</v>
      </c>
      <c r="AJ294" s="15">
        <f t="shared" si="4"/>
        <v>6.7287595458398336E-5</v>
      </c>
    </row>
    <row r="295" spans="1:36" ht="13.5" thickBot="1">
      <c r="A295" s="21">
        <v>13908</v>
      </c>
      <c r="B295" s="21">
        <v>13908</v>
      </c>
      <c r="C295" s="12" t="s">
        <v>1115</v>
      </c>
      <c r="D295" s="12" t="s">
        <v>1116</v>
      </c>
      <c r="E295" s="12" t="s">
        <v>297</v>
      </c>
      <c r="F295" s="12" t="s">
        <v>1117</v>
      </c>
      <c r="G295" s="12" t="s">
        <v>1118</v>
      </c>
      <c r="H295" s="12" t="s">
        <v>185</v>
      </c>
      <c r="I295" s="12" t="s">
        <v>261</v>
      </c>
      <c r="J295" s="12" t="s">
        <v>155</v>
      </c>
      <c r="K295" s="12" t="s">
        <v>72</v>
      </c>
      <c r="L295" s="12" t="s">
        <v>187</v>
      </c>
      <c r="M295" s="12" t="s">
        <v>1076</v>
      </c>
      <c r="N295" s="12" t="s">
        <v>1119</v>
      </c>
      <c r="O295" s="12" t="s">
        <v>73</v>
      </c>
      <c r="P295" s="12" t="s">
        <v>1120</v>
      </c>
      <c r="Q295" s="12" t="s">
        <v>1049</v>
      </c>
      <c r="R295" s="12" t="s">
        <v>190</v>
      </c>
      <c r="S295" s="12" t="s">
        <v>83</v>
      </c>
      <c r="T295" s="22">
        <v>5.1120000000000001</v>
      </c>
      <c r="U295" s="23">
        <v>48106</v>
      </c>
      <c r="V295" s="15">
        <v>7.8750000000000001E-2</v>
      </c>
      <c r="W295" s="24">
        <v>4.6489999999999997E-2</v>
      </c>
      <c r="X295" s="12" t="s">
        <v>191</v>
      </c>
      <c r="Y295" s="12"/>
      <c r="Z295" s="14">
        <v>8000</v>
      </c>
      <c r="AA295" s="14">
        <v>4.0218999999999996</v>
      </c>
      <c r="AB295" s="14">
        <v>118.19280000000001</v>
      </c>
      <c r="AC295" s="14">
        <v>0</v>
      </c>
      <c r="AD295" s="14">
        <v>38.028770000000002</v>
      </c>
      <c r="AE295" s="11"/>
      <c r="AF295" s="11"/>
      <c r="AG295" s="12" t="s">
        <v>19</v>
      </c>
      <c r="AH295" s="15">
        <v>1.5999999999999999E-5</v>
      </c>
      <c r="AI295" s="15">
        <v>1.15271611E-4</v>
      </c>
      <c r="AJ295" s="15">
        <f t="shared" si="4"/>
        <v>1.332925616488853E-5</v>
      </c>
    </row>
    <row r="296" spans="1:36" ht="13.5" thickBot="1">
      <c r="A296" s="21">
        <v>13908</v>
      </c>
      <c r="B296" s="21">
        <v>13908</v>
      </c>
      <c r="C296" s="12" t="s">
        <v>1115</v>
      </c>
      <c r="D296" s="12" t="s">
        <v>1116</v>
      </c>
      <c r="E296" s="12" t="s">
        <v>297</v>
      </c>
      <c r="F296" s="12" t="s">
        <v>1121</v>
      </c>
      <c r="G296" s="12" t="s">
        <v>1122</v>
      </c>
      <c r="H296" s="12" t="s">
        <v>185</v>
      </c>
      <c r="I296" s="12" t="s">
        <v>261</v>
      </c>
      <c r="J296" s="12" t="s">
        <v>155</v>
      </c>
      <c r="K296" s="12" t="s">
        <v>72</v>
      </c>
      <c r="L296" s="12" t="s">
        <v>187</v>
      </c>
      <c r="M296" s="12" t="s">
        <v>1076</v>
      </c>
      <c r="N296" s="12" t="s">
        <v>1119</v>
      </c>
      <c r="O296" s="12" t="s">
        <v>73</v>
      </c>
      <c r="P296" s="12" t="s">
        <v>1120</v>
      </c>
      <c r="Q296" s="12" t="s">
        <v>1049</v>
      </c>
      <c r="R296" s="12" t="s">
        <v>190</v>
      </c>
      <c r="S296" s="12" t="s">
        <v>83</v>
      </c>
      <c r="T296" s="22">
        <v>3.7069999999999999</v>
      </c>
      <c r="U296" s="23">
        <v>47376</v>
      </c>
      <c r="V296" s="15">
        <v>7.3749999999999996E-2</v>
      </c>
      <c r="W296" s="24">
        <v>4.4450000000000003E-2</v>
      </c>
      <c r="X296" s="12" t="s">
        <v>191</v>
      </c>
      <c r="Y296" s="12"/>
      <c r="Z296" s="14">
        <v>8000</v>
      </c>
      <c r="AA296" s="14">
        <v>4.0218999999999996</v>
      </c>
      <c r="AB296" s="14">
        <v>112.07680000000001</v>
      </c>
      <c r="AC296" s="14">
        <v>0</v>
      </c>
      <c r="AD296" s="14">
        <v>36.060929999999999</v>
      </c>
      <c r="AE296" s="11"/>
      <c r="AF296" s="11"/>
      <c r="AG296" s="12" t="s">
        <v>19</v>
      </c>
      <c r="AH296" s="15">
        <v>1.0000000000000001E-5</v>
      </c>
      <c r="AI296" s="15">
        <v>1.09306756E-4</v>
      </c>
      <c r="AJ296" s="15">
        <f t="shared" si="4"/>
        <v>1.2639519330078614E-5</v>
      </c>
    </row>
    <row r="297" spans="1:36" ht="13.5" thickBot="1">
      <c r="A297" s="21">
        <v>13908</v>
      </c>
      <c r="B297" s="21">
        <v>13908</v>
      </c>
      <c r="C297" s="12" t="s">
        <v>1123</v>
      </c>
      <c r="D297" s="38" t="s">
        <v>2177</v>
      </c>
      <c r="E297" s="38" t="s">
        <v>297</v>
      </c>
      <c r="F297" s="12" t="s">
        <v>1123</v>
      </c>
      <c r="G297" s="12" t="s">
        <v>1124</v>
      </c>
      <c r="H297" s="12" t="s">
        <v>185</v>
      </c>
      <c r="I297" s="12" t="s">
        <v>261</v>
      </c>
      <c r="J297" s="12" t="s">
        <v>155</v>
      </c>
      <c r="K297" s="12" t="s">
        <v>333</v>
      </c>
      <c r="L297" s="12" t="s">
        <v>187</v>
      </c>
      <c r="M297" s="12" t="s">
        <v>108</v>
      </c>
      <c r="N297" s="12" t="s">
        <v>1125</v>
      </c>
      <c r="O297" s="12" t="s">
        <v>73</v>
      </c>
      <c r="P297" s="12" t="s">
        <v>1126</v>
      </c>
      <c r="Q297" s="12" t="s">
        <v>158</v>
      </c>
      <c r="R297" s="12" t="s">
        <v>190</v>
      </c>
      <c r="S297" s="12" t="s">
        <v>78</v>
      </c>
      <c r="T297" s="22">
        <v>6.5019999999999998</v>
      </c>
      <c r="U297" s="23">
        <v>48714</v>
      </c>
      <c r="V297" s="15">
        <v>4.9500000000000002E-2</v>
      </c>
      <c r="W297" s="24">
        <v>4.7500000000000001E-2</v>
      </c>
      <c r="X297" s="12" t="s">
        <v>191</v>
      </c>
      <c r="Y297" s="12"/>
      <c r="Z297" s="14">
        <v>150000</v>
      </c>
      <c r="AA297" s="14">
        <v>3.718</v>
      </c>
      <c r="AB297" s="14">
        <v>103.2128</v>
      </c>
      <c r="AC297" s="14">
        <v>0</v>
      </c>
      <c r="AD297" s="14">
        <v>575.61779000000001</v>
      </c>
      <c r="AE297" s="11"/>
      <c r="AF297" s="11"/>
      <c r="AG297" s="12" t="s">
        <v>19</v>
      </c>
      <c r="AH297" s="15">
        <v>8.5714285714285699E-5</v>
      </c>
      <c r="AI297" s="15">
        <v>1.74479454E-3</v>
      </c>
      <c r="AJ297" s="15">
        <f t="shared" si="4"/>
        <v>2.0175664308829896E-4</v>
      </c>
    </row>
    <row r="298" spans="1:36" ht="13.5" thickBot="1">
      <c r="A298" s="21">
        <v>13908</v>
      </c>
      <c r="B298" s="21">
        <v>13908</v>
      </c>
      <c r="C298" s="12" t="s">
        <v>1065</v>
      </c>
      <c r="D298" s="12" t="s">
        <v>1127</v>
      </c>
      <c r="E298" s="12" t="s">
        <v>297</v>
      </c>
      <c r="F298" s="12" t="s">
        <v>1128</v>
      </c>
      <c r="G298" s="12" t="s">
        <v>1129</v>
      </c>
      <c r="H298" s="12" t="s">
        <v>185</v>
      </c>
      <c r="I298" s="12" t="s">
        <v>200</v>
      </c>
      <c r="J298" s="12" t="s">
        <v>155</v>
      </c>
      <c r="K298" s="12" t="s">
        <v>72</v>
      </c>
      <c r="L298" s="12" t="s">
        <v>187</v>
      </c>
      <c r="M298" s="12" t="s">
        <v>1130</v>
      </c>
      <c r="N298" s="12" t="s">
        <v>1054</v>
      </c>
      <c r="O298" s="12" t="s">
        <v>73</v>
      </c>
      <c r="P298" s="12" t="s">
        <v>1055</v>
      </c>
      <c r="Q298" s="12" t="s">
        <v>1049</v>
      </c>
      <c r="R298" s="12" t="s">
        <v>190</v>
      </c>
      <c r="S298" s="12" t="s">
        <v>78</v>
      </c>
      <c r="T298" s="22">
        <v>4.5179999999999998</v>
      </c>
      <c r="U298" s="23">
        <v>48852</v>
      </c>
      <c r="V298" s="15">
        <v>8.5000000000000006E-2</v>
      </c>
      <c r="W298" s="24">
        <v>7.9829999999999998E-2</v>
      </c>
      <c r="X298" s="12" t="s">
        <v>191</v>
      </c>
      <c r="Y298" s="12"/>
      <c r="Z298" s="14">
        <v>2040000</v>
      </c>
      <c r="AA298" s="14">
        <v>3.718</v>
      </c>
      <c r="AB298" s="14">
        <v>103.1932</v>
      </c>
      <c r="AC298" s="14">
        <v>0</v>
      </c>
      <c r="AD298" s="14">
        <v>7826.9152800000002</v>
      </c>
      <c r="AE298" s="11"/>
      <c r="AF298" s="11"/>
      <c r="AG298" s="12" t="s">
        <v>19</v>
      </c>
      <c r="AH298" s="15">
        <v>2.7200000000000002E-3</v>
      </c>
      <c r="AI298" s="15">
        <v>2.3724699416999999E-2</v>
      </c>
      <c r="AJ298" s="15">
        <f t="shared" si="4"/>
        <v>2.7433692635339042E-3</v>
      </c>
    </row>
    <row r="299" spans="1:36" ht="13.5" thickBot="1">
      <c r="A299" s="21">
        <v>13908</v>
      </c>
      <c r="B299" s="21">
        <v>13908</v>
      </c>
      <c r="C299" s="12" t="s">
        <v>1131</v>
      </c>
      <c r="D299" s="12" t="s">
        <v>1132</v>
      </c>
      <c r="E299" s="12" t="s">
        <v>297</v>
      </c>
      <c r="F299" s="12" t="s">
        <v>1133</v>
      </c>
      <c r="G299" s="12" t="s">
        <v>1134</v>
      </c>
      <c r="H299" s="12" t="s">
        <v>185</v>
      </c>
      <c r="I299" s="12" t="s">
        <v>261</v>
      </c>
      <c r="J299" s="12" t="s">
        <v>155</v>
      </c>
      <c r="K299" s="12" t="s">
        <v>333</v>
      </c>
      <c r="L299" s="12" t="s">
        <v>187</v>
      </c>
      <c r="M299" s="12" t="s">
        <v>1046</v>
      </c>
      <c r="N299" s="12" t="s">
        <v>1135</v>
      </c>
      <c r="O299" s="12" t="s">
        <v>73</v>
      </c>
      <c r="P299" s="12" t="s">
        <v>1136</v>
      </c>
      <c r="Q299" s="12" t="s">
        <v>1049</v>
      </c>
      <c r="R299" s="12" t="s">
        <v>190</v>
      </c>
      <c r="S299" s="12" t="s">
        <v>78</v>
      </c>
      <c r="T299" s="22">
        <v>6.7430000000000003</v>
      </c>
      <c r="U299" s="23">
        <v>48805</v>
      </c>
      <c r="V299" s="15">
        <v>4.9500000000000002E-2</v>
      </c>
      <c r="W299" s="24">
        <v>4.8660000000000002E-2</v>
      </c>
      <c r="X299" s="12" t="s">
        <v>191</v>
      </c>
      <c r="Y299" s="12"/>
      <c r="Z299" s="14">
        <v>78000</v>
      </c>
      <c r="AA299" s="14">
        <v>3.718</v>
      </c>
      <c r="AB299" s="14">
        <v>101.229</v>
      </c>
      <c r="AC299" s="14">
        <v>0</v>
      </c>
      <c r="AD299" s="14">
        <v>293.56815</v>
      </c>
      <c r="AE299" s="11"/>
      <c r="AF299" s="11"/>
      <c r="AG299" s="12" t="s">
        <v>19</v>
      </c>
      <c r="AH299" s="15">
        <v>1.2999999999999999E-4</v>
      </c>
      <c r="AI299" s="15">
        <v>8.8985454200000004E-4</v>
      </c>
      <c r="AJ299" s="15">
        <f t="shared" si="4"/>
        <v>1.0289696651252251E-4</v>
      </c>
    </row>
    <row r="300" spans="1:36" ht="13.5" thickBot="1">
      <c r="A300" s="21">
        <v>13908</v>
      </c>
      <c r="B300" s="21">
        <v>13908</v>
      </c>
      <c r="C300" s="12" t="s">
        <v>1137</v>
      </c>
      <c r="D300" s="12" t="s">
        <v>1138</v>
      </c>
      <c r="E300" s="12" t="s">
        <v>297</v>
      </c>
      <c r="F300" s="12" t="s">
        <v>1139</v>
      </c>
      <c r="G300" s="12" t="s">
        <v>1140</v>
      </c>
      <c r="H300" s="12" t="s">
        <v>185</v>
      </c>
      <c r="I300" s="12" t="s">
        <v>261</v>
      </c>
      <c r="J300" s="12" t="s">
        <v>155</v>
      </c>
      <c r="K300" s="12" t="s">
        <v>300</v>
      </c>
      <c r="L300" s="12" t="s">
        <v>187</v>
      </c>
      <c r="M300" s="12" t="s">
        <v>1046</v>
      </c>
      <c r="N300" s="12" t="s">
        <v>1047</v>
      </c>
      <c r="O300" s="12" t="s">
        <v>73</v>
      </c>
      <c r="P300" s="12" t="s">
        <v>1136</v>
      </c>
      <c r="Q300" s="12" t="s">
        <v>1049</v>
      </c>
      <c r="R300" s="12" t="s">
        <v>190</v>
      </c>
      <c r="S300" s="12" t="s">
        <v>78</v>
      </c>
      <c r="T300" s="22">
        <v>6.6390000000000002</v>
      </c>
      <c r="U300" s="23">
        <v>49200</v>
      </c>
      <c r="V300" s="15">
        <v>6.6919999999999993E-2</v>
      </c>
      <c r="W300" s="24">
        <v>5.7360000000000001E-2</v>
      </c>
      <c r="X300" s="12" t="s">
        <v>191</v>
      </c>
      <c r="Y300" s="12"/>
      <c r="Z300" s="14">
        <v>33000</v>
      </c>
      <c r="AA300" s="14">
        <v>3.718</v>
      </c>
      <c r="AB300" s="14">
        <v>107.4372</v>
      </c>
      <c r="AC300" s="14">
        <v>0</v>
      </c>
      <c r="AD300" s="14">
        <v>131.81899999999999</v>
      </c>
      <c r="AE300" s="11"/>
      <c r="AF300" s="11"/>
      <c r="AG300" s="12" t="s">
        <v>19</v>
      </c>
      <c r="AH300" s="15">
        <v>2.1999999999999999E-5</v>
      </c>
      <c r="AI300" s="15">
        <v>3.9956560600000002E-4</v>
      </c>
      <c r="AJ300" s="15">
        <f t="shared" si="4"/>
        <v>4.6203156673209282E-5</v>
      </c>
    </row>
    <row r="301" spans="1:36" ht="13.5" thickBot="1">
      <c r="A301" s="21">
        <v>13908</v>
      </c>
      <c r="B301" s="21">
        <v>13908</v>
      </c>
      <c r="C301" s="12" t="s">
        <v>1141</v>
      </c>
      <c r="D301" s="12" t="s">
        <v>1142</v>
      </c>
      <c r="E301" s="12" t="s">
        <v>297</v>
      </c>
      <c r="F301" s="12" t="s">
        <v>1143</v>
      </c>
      <c r="G301" s="12" t="s">
        <v>1144</v>
      </c>
      <c r="H301" s="12" t="s">
        <v>185</v>
      </c>
      <c r="I301" s="12" t="s">
        <v>261</v>
      </c>
      <c r="J301" s="12" t="s">
        <v>155</v>
      </c>
      <c r="K301" s="12" t="s">
        <v>333</v>
      </c>
      <c r="L301" s="12" t="s">
        <v>187</v>
      </c>
      <c r="M301" s="12" t="s">
        <v>1046</v>
      </c>
      <c r="N301" s="12" t="s">
        <v>1145</v>
      </c>
      <c r="O301" s="12" t="s">
        <v>73</v>
      </c>
      <c r="P301" s="12" t="s">
        <v>1048</v>
      </c>
      <c r="Q301" s="12" t="s">
        <v>1049</v>
      </c>
      <c r="R301" s="12" t="s">
        <v>190</v>
      </c>
      <c r="S301" s="12" t="s">
        <v>78</v>
      </c>
      <c r="T301" s="22">
        <v>3.504</v>
      </c>
      <c r="U301" s="23">
        <v>47192</v>
      </c>
      <c r="V301" s="15">
        <v>5.9499999999999997E-2</v>
      </c>
      <c r="W301" s="24">
        <v>5.867E-2</v>
      </c>
      <c r="X301" s="12" t="s">
        <v>191</v>
      </c>
      <c r="Y301" s="12"/>
      <c r="Z301" s="14">
        <v>300000</v>
      </c>
      <c r="AA301" s="14">
        <v>3.718</v>
      </c>
      <c r="AB301" s="14">
        <v>100.568</v>
      </c>
      <c r="AC301" s="14">
        <v>0</v>
      </c>
      <c r="AD301" s="14">
        <v>1121.7354700000001</v>
      </c>
      <c r="AE301" s="11"/>
      <c r="AF301" s="11"/>
      <c r="AG301" s="12" t="s">
        <v>19</v>
      </c>
      <c r="AH301" s="15">
        <v>2.9999999999999997E-4</v>
      </c>
      <c r="AI301" s="15">
        <v>3.400169274E-3</v>
      </c>
      <c r="AJ301" s="15">
        <f t="shared" si="4"/>
        <v>3.9317336397868332E-4</v>
      </c>
    </row>
    <row r="302" spans="1:36" ht="13.5" thickBot="1">
      <c r="A302" s="21">
        <v>13908</v>
      </c>
      <c r="B302" s="21">
        <v>13908</v>
      </c>
      <c r="C302" s="12" t="s">
        <v>1146</v>
      </c>
      <c r="D302" s="12" t="s">
        <v>1147</v>
      </c>
      <c r="E302" s="12" t="s">
        <v>297</v>
      </c>
      <c r="F302" s="12" t="s">
        <v>1148</v>
      </c>
      <c r="G302" s="12" t="s">
        <v>1149</v>
      </c>
      <c r="H302" s="12" t="s">
        <v>185</v>
      </c>
      <c r="I302" s="12" t="s">
        <v>261</v>
      </c>
      <c r="J302" s="12" t="s">
        <v>155</v>
      </c>
      <c r="K302" s="12" t="s">
        <v>333</v>
      </c>
      <c r="L302" s="12" t="s">
        <v>187</v>
      </c>
      <c r="M302" s="12" t="s">
        <v>156</v>
      </c>
      <c r="N302" s="12" t="s">
        <v>1119</v>
      </c>
      <c r="O302" s="12" t="s">
        <v>73</v>
      </c>
      <c r="P302" s="12" t="s">
        <v>1150</v>
      </c>
      <c r="Q302" s="12" t="s">
        <v>1049</v>
      </c>
      <c r="R302" s="12" t="s">
        <v>190</v>
      </c>
      <c r="S302" s="12" t="s">
        <v>78</v>
      </c>
      <c r="T302" s="22">
        <v>6.5</v>
      </c>
      <c r="U302" s="23">
        <v>48904</v>
      </c>
      <c r="V302" s="15">
        <v>6.5000000000000002E-2</v>
      </c>
      <c r="W302" s="24">
        <v>5.747E-2</v>
      </c>
      <c r="X302" s="12" t="s">
        <v>191</v>
      </c>
      <c r="Y302" s="12"/>
      <c r="Z302" s="14">
        <v>200000</v>
      </c>
      <c r="AA302" s="14">
        <v>3.718</v>
      </c>
      <c r="AB302" s="14">
        <v>107.4293</v>
      </c>
      <c r="AC302" s="14">
        <v>0</v>
      </c>
      <c r="AD302" s="14">
        <v>798.84427000000005</v>
      </c>
      <c r="AE302" s="11"/>
      <c r="AF302" s="11"/>
      <c r="AG302" s="12" t="s">
        <v>19</v>
      </c>
      <c r="AH302" s="15">
        <v>1.14285714E-4</v>
      </c>
      <c r="AI302" s="15">
        <v>2.421431625E-3</v>
      </c>
      <c r="AJ302" s="15">
        <f t="shared" si="4"/>
        <v>2.7999853560037248E-4</v>
      </c>
    </row>
    <row r="303" spans="1:36" ht="13.5" thickBot="1">
      <c r="A303" s="21">
        <v>13908</v>
      </c>
      <c r="B303" s="21">
        <v>13908</v>
      </c>
      <c r="C303" s="12" t="s">
        <v>1151</v>
      </c>
      <c r="D303" s="12" t="s">
        <v>1152</v>
      </c>
      <c r="E303" s="12" t="s">
        <v>297</v>
      </c>
      <c r="F303" s="12" t="s">
        <v>1153</v>
      </c>
      <c r="G303" s="12" t="s">
        <v>1154</v>
      </c>
      <c r="H303" s="12" t="s">
        <v>185</v>
      </c>
      <c r="I303" s="12" t="s">
        <v>261</v>
      </c>
      <c r="J303" s="12" t="s">
        <v>155</v>
      </c>
      <c r="K303" s="12" t="s">
        <v>333</v>
      </c>
      <c r="L303" s="12" t="s">
        <v>187</v>
      </c>
      <c r="M303" s="12" t="s">
        <v>1046</v>
      </c>
      <c r="N303" s="12" t="s">
        <v>1094</v>
      </c>
      <c r="O303" s="12" t="s">
        <v>73</v>
      </c>
      <c r="P303" s="12" t="s">
        <v>1048</v>
      </c>
      <c r="Q303" s="12" t="s">
        <v>1049</v>
      </c>
      <c r="R303" s="12" t="s">
        <v>190</v>
      </c>
      <c r="S303" s="12" t="s">
        <v>78</v>
      </c>
      <c r="T303" s="22">
        <v>6.7670000000000003</v>
      </c>
      <c r="U303" s="23">
        <v>49046</v>
      </c>
      <c r="V303" s="15">
        <v>6.0999999999999999E-2</v>
      </c>
      <c r="W303" s="24">
        <v>5.6660000000000002E-2</v>
      </c>
      <c r="X303" s="12" t="s">
        <v>191</v>
      </c>
      <c r="Y303" s="12"/>
      <c r="Z303" s="14">
        <v>50000</v>
      </c>
      <c r="AA303" s="14">
        <v>3.718</v>
      </c>
      <c r="AB303" s="14">
        <v>105.9136</v>
      </c>
      <c r="AC303" s="14">
        <v>0</v>
      </c>
      <c r="AD303" s="14">
        <v>196.89338000000001</v>
      </c>
      <c r="AE303" s="11"/>
      <c r="AF303" s="11"/>
      <c r="AG303" s="12" t="s">
        <v>19</v>
      </c>
      <c r="AH303" s="15">
        <v>8.3333333333333303E-5</v>
      </c>
      <c r="AI303" s="15">
        <v>5.9681701999999995E-4</v>
      </c>
      <c r="AJ303" s="15">
        <f t="shared" si="4"/>
        <v>6.9012021666510379E-5</v>
      </c>
    </row>
    <row r="304" spans="1:36" ht="13.5" thickBot="1">
      <c r="A304" s="21">
        <v>13908</v>
      </c>
      <c r="B304" s="21">
        <v>13908</v>
      </c>
      <c r="C304" s="12" t="s">
        <v>1155</v>
      </c>
      <c r="D304" s="12" t="s">
        <v>1156</v>
      </c>
      <c r="E304" s="12" t="s">
        <v>297</v>
      </c>
      <c r="F304" s="12" t="s">
        <v>1157</v>
      </c>
      <c r="G304" s="12" t="s">
        <v>1158</v>
      </c>
      <c r="H304" s="12" t="s">
        <v>185</v>
      </c>
      <c r="I304" s="12" t="s">
        <v>261</v>
      </c>
      <c r="J304" s="12" t="s">
        <v>155</v>
      </c>
      <c r="K304" s="12" t="s">
        <v>333</v>
      </c>
      <c r="L304" s="12" t="s">
        <v>187</v>
      </c>
      <c r="M304" s="12" t="s">
        <v>156</v>
      </c>
      <c r="N304" s="12" t="s">
        <v>1145</v>
      </c>
      <c r="O304" s="12" t="s">
        <v>73</v>
      </c>
      <c r="P304" s="12" t="s">
        <v>1159</v>
      </c>
      <c r="Q304" s="12" t="s">
        <v>158</v>
      </c>
      <c r="R304" s="12" t="s">
        <v>190</v>
      </c>
      <c r="S304" s="12" t="s">
        <v>78</v>
      </c>
      <c r="T304" s="22">
        <v>3.7610000000000001</v>
      </c>
      <c r="U304" s="23">
        <v>47345</v>
      </c>
      <c r="V304" s="15">
        <v>6.8750000000000006E-2</v>
      </c>
      <c r="W304" s="24">
        <v>6.1519999999999998E-2</v>
      </c>
      <c r="X304" s="12" t="s">
        <v>191</v>
      </c>
      <c r="Y304" s="12"/>
      <c r="Z304" s="14">
        <v>186000</v>
      </c>
      <c r="AA304" s="14">
        <v>3.718</v>
      </c>
      <c r="AB304" s="14">
        <v>103.62260000000001</v>
      </c>
      <c r="AC304" s="14">
        <v>0</v>
      </c>
      <c r="AD304" s="14">
        <v>716.60001999999997</v>
      </c>
      <c r="AE304" s="11"/>
      <c r="AF304" s="11"/>
      <c r="AG304" s="12" t="s">
        <v>19</v>
      </c>
      <c r="AH304" s="15">
        <v>3.1E-4</v>
      </c>
      <c r="AI304" s="15">
        <v>2.1721354409999999E-3</v>
      </c>
      <c r="AJ304" s="15">
        <f t="shared" si="4"/>
        <v>2.5117155338824377E-4</v>
      </c>
    </row>
    <row r="305" spans="1:36" ht="13.5" thickBot="1">
      <c r="A305" s="21">
        <v>13908</v>
      </c>
      <c r="B305" s="21">
        <v>13908</v>
      </c>
      <c r="C305" s="12" t="s">
        <v>1160</v>
      </c>
      <c r="D305" s="12" t="s">
        <v>1161</v>
      </c>
      <c r="E305" s="12" t="s">
        <v>297</v>
      </c>
      <c r="F305" s="12" t="s">
        <v>1162</v>
      </c>
      <c r="G305" s="12" t="s">
        <v>1163</v>
      </c>
      <c r="H305" s="12" t="s">
        <v>185</v>
      </c>
      <c r="I305" s="12" t="s">
        <v>261</v>
      </c>
      <c r="J305" s="12" t="s">
        <v>155</v>
      </c>
      <c r="K305" s="12" t="s">
        <v>333</v>
      </c>
      <c r="L305" s="12" t="s">
        <v>187</v>
      </c>
      <c r="M305" s="12" t="s">
        <v>1046</v>
      </c>
      <c r="N305" s="12" t="s">
        <v>1058</v>
      </c>
      <c r="O305" s="12" t="s">
        <v>73</v>
      </c>
      <c r="P305" s="12" t="s">
        <v>1048</v>
      </c>
      <c r="Q305" s="12" t="s">
        <v>1049</v>
      </c>
      <c r="R305" s="12" t="s">
        <v>190</v>
      </c>
      <c r="S305" s="12" t="s">
        <v>78</v>
      </c>
      <c r="T305" s="22">
        <v>4.0780000000000003</v>
      </c>
      <c r="U305" s="23">
        <v>47392</v>
      </c>
      <c r="V305" s="15">
        <v>5.0259999999999999E-2</v>
      </c>
      <c r="W305" s="24">
        <v>5.2080000000000001E-2</v>
      </c>
      <c r="X305" s="12" t="s">
        <v>191</v>
      </c>
      <c r="Y305" s="12"/>
      <c r="Z305" s="14">
        <v>22000</v>
      </c>
      <c r="AA305" s="14">
        <v>3.718</v>
      </c>
      <c r="AB305" s="14">
        <v>99.290999999999997</v>
      </c>
      <c r="AC305" s="14">
        <v>0</v>
      </c>
      <c r="AD305" s="14">
        <v>81.216070000000002</v>
      </c>
      <c r="AE305" s="11"/>
      <c r="AF305" s="11"/>
      <c r="AG305" s="12" t="s">
        <v>19</v>
      </c>
      <c r="AH305" s="15">
        <v>2.1999999999999999E-5</v>
      </c>
      <c r="AI305" s="15">
        <v>2.4617959600000002E-4</v>
      </c>
      <c r="AJ305" s="15">
        <f t="shared" si="4"/>
        <v>2.8466600464214814E-5</v>
      </c>
    </row>
    <row r="306" spans="1:36" ht="13.5" thickBot="1">
      <c r="A306" s="21">
        <v>13908</v>
      </c>
      <c r="B306" s="21">
        <v>13908</v>
      </c>
      <c r="C306" s="12" t="s">
        <v>1164</v>
      </c>
      <c r="D306" s="12" t="s">
        <v>1161</v>
      </c>
      <c r="E306" s="12" t="s">
        <v>297</v>
      </c>
      <c r="F306" s="12" t="s">
        <v>1165</v>
      </c>
      <c r="G306" s="12" t="s">
        <v>1166</v>
      </c>
      <c r="H306" s="12" t="s">
        <v>185</v>
      </c>
      <c r="I306" s="12" t="s">
        <v>261</v>
      </c>
      <c r="J306" s="12" t="s">
        <v>155</v>
      </c>
      <c r="K306" s="12" t="s">
        <v>333</v>
      </c>
      <c r="L306" s="12" t="s">
        <v>187</v>
      </c>
      <c r="M306" s="12" t="s">
        <v>1046</v>
      </c>
      <c r="N306" s="12" t="s">
        <v>1058</v>
      </c>
      <c r="O306" s="12" t="s">
        <v>73</v>
      </c>
      <c r="P306" s="12" t="s">
        <v>1048</v>
      </c>
      <c r="Q306" s="12" t="s">
        <v>1049</v>
      </c>
      <c r="R306" s="12" t="s">
        <v>190</v>
      </c>
      <c r="S306" s="12" t="s">
        <v>78</v>
      </c>
      <c r="T306" s="22">
        <v>7.4720000000000004</v>
      </c>
      <c r="U306" s="23">
        <v>49218</v>
      </c>
      <c r="V306" s="15">
        <v>5.5840000000000001E-2</v>
      </c>
      <c r="W306" s="24">
        <v>5.8700000000000002E-2</v>
      </c>
      <c r="X306" s="12" t="s">
        <v>191</v>
      </c>
      <c r="Y306" s="12"/>
      <c r="Z306" s="14">
        <v>22000</v>
      </c>
      <c r="AA306" s="14">
        <v>3.718</v>
      </c>
      <c r="AB306" s="14">
        <v>97.957499999999996</v>
      </c>
      <c r="AC306" s="14">
        <v>0</v>
      </c>
      <c r="AD306" s="14">
        <v>80.125320000000002</v>
      </c>
      <c r="AE306" s="11"/>
      <c r="AF306" s="11"/>
      <c r="AG306" s="12" t="s">
        <v>19</v>
      </c>
      <c r="AH306" s="15">
        <v>1.7600000000000001E-5</v>
      </c>
      <c r="AI306" s="15">
        <v>2.4287334899999999E-4</v>
      </c>
      <c r="AJ306" s="15">
        <f t="shared" si="4"/>
        <v>2.80842876478431E-5</v>
      </c>
    </row>
    <row r="307" spans="1:36" ht="13.5" thickBot="1">
      <c r="A307" s="21">
        <v>13908</v>
      </c>
      <c r="B307" s="21">
        <v>13908</v>
      </c>
      <c r="C307" s="12" t="s">
        <v>1167</v>
      </c>
      <c r="D307" s="12" t="s">
        <v>1168</v>
      </c>
      <c r="E307" s="12" t="s">
        <v>297</v>
      </c>
      <c r="F307" s="12" t="s">
        <v>1169</v>
      </c>
      <c r="G307" s="12" t="s">
        <v>1170</v>
      </c>
      <c r="H307" s="12" t="s">
        <v>185</v>
      </c>
      <c r="I307" s="12" t="s">
        <v>261</v>
      </c>
      <c r="J307" s="12" t="s">
        <v>155</v>
      </c>
      <c r="K307" s="12" t="s">
        <v>333</v>
      </c>
      <c r="L307" s="12" t="s">
        <v>187</v>
      </c>
      <c r="M307" s="12" t="s">
        <v>1046</v>
      </c>
      <c r="N307" s="12" t="s">
        <v>1145</v>
      </c>
      <c r="O307" s="12" t="s">
        <v>73</v>
      </c>
      <c r="P307" s="12" t="s">
        <v>1048</v>
      </c>
      <c r="Q307" s="12" t="s">
        <v>1049</v>
      </c>
      <c r="R307" s="12" t="s">
        <v>190</v>
      </c>
      <c r="S307" s="12" t="s">
        <v>78</v>
      </c>
      <c r="T307" s="22">
        <v>3.9660000000000002</v>
      </c>
      <c r="U307" s="23">
        <v>47373</v>
      </c>
      <c r="V307" s="15">
        <v>5.8000000000000003E-2</v>
      </c>
      <c r="W307" s="24">
        <v>6.0690000000000001E-2</v>
      </c>
      <c r="X307" s="12" t="s">
        <v>191</v>
      </c>
      <c r="Y307" s="12"/>
      <c r="Z307" s="14">
        <v>150000</v>
      </c>
      <c r="AA307" s="14">
        <v>3.718</v>
      </c>
      <c r="AB307" s="14">
        <v>99.285200000000003</v>
      </c>
      <c r="AC307" s="14">
        <v>0</v>
      </c>
      <c r="AD307" s="14">
        <v>553.71356000000003</v>
      </c>
      <c r="AE307" s="11"/>
      <c r="AF307" s="11"/>
      <c r="AG307" s="12" t="s">
        <v>19</v>
      </c>
      <c r="AH307" s="15">
        <v>2.9999999999999997E-4</v>
      </c>
      <c r="AI307" s="15">
        <v>1.678399127E-3</v>
      </c>
      <c r="AJ307" s="15">
        <f t="shared" si="4"/>
        <v>1.9407911124163035E-4</v>
      </c>
    </row>
    <row r="308" spans="1:36" ht="13.5" thickBot="1">
      <c r="A308" s="21">
        <v>13908</v>
      </c>
      <c r="B308" s="21">
        <v>13908</v>
      </c>
      <c r="C308" s="12" t="s">
        <v>1171</v>
      </c>
      <c r="D308" s="12" t="s">
        <v>1172</v>
      </c>
      <c r="E308" s="12" t="s">
        <v>297</v>
      </c>
      <c r="F308" s="12" t="s">
        <v>1173</v>
      </c>
      <c r="G308" s="12" t="s">
        <v>1174</v>
      </c>
      <c r="H308" s="12" t="s">
        <v>185</v>
      </c>
      <c r="I308" s="12" t="s">
        <v>261</v>
      </c>
      <c r="J308" s="12" t="s">
        <v>155</v>
      </c>
      <c r="K308" s="12" t="s">
        <v>333</v>
      </c>
      <c r="L308" s="12" t="s">
        <v>187</v>
      </c>
      <c r="M308" s="12" t="s">
        <v>1089</v>
      </c>
      <c r="N308" s="12" t="s">
        <v>1145</v>
      </c>
      <c r="O308" s="12" t="s">
        <v>73</v>
      </c>
      <c r="P308" s="12" t="s">
        <v>1048</v>
      </c>
      <c r="Q308" s="12" t="s">
        <v>1049</v>
      </c>
      <c r="R308" s="12" t="s">
        <v>190</v>
      </c>
      <c r="S308" s="12" t="s">
        <v>78</v>
      </c>
      <c r="T308" s="22">
        <v>4.3570000000000002</v>
      </c>
      <c r="U308" s="23">
        <v>47557</v>
      </c>
      <c r="V308" s="15">
        <v>5.8000000000000003E-2</v>
      </c>
      <c r="W308" s="24">
        <v>6.2379999999999998E-2</v>
      </c>
      <c r="X308" s="12" t="s">
        <v>191</v>
      </c>
      <c r="Y308" s="12"/>
      <c r="Z308" s="14">
        <v>190000</v>
      </c>
      <c r="AA308" s="14">
        <v>3.718</v>
      </c>
      <c r="AB308" s="14">
        <v>98.428899999999999</v>
      </c>
      <c r="AC308" s="14">
        <v>0</v>
      </c>
      <c r="AD308" s="14">
        <v>695.32144000000005</v>
      </c>
      <c r="AE308" s="11"/>
      <c r="AF308" s="11"/>
      <c r="AG308" s="12" t="s">
        <v>19</v>
      </c>
      <c r="AH308" s="15">
        <v>1.9000000000000001E-4</v>
      </c>
      <c r="AI308" s="15">
        <v>2.1076364789999998E-3</v>
      </c>
      <c r="AJ308" s="15">
        <f t="shared" si="4"/>
        <v>2.4371331470092697E-4</v>
      </c>
    </row>
    <row r="309" spans="1:36" ht="13.5" thickBot="1">
      <c r="A309" s="21">
        <v>13908</v>
      </c>
      <c r="B309" s="21">
        <v>13908</v>
      </c>
      <c r="C309" s="12" t="s">
        <v>1175</v>
      </c>
      <c r="D309" s="12" t="s">
        <v>1176</v>
      </c>
      <c r="E309" s="12" t="s">
        <v>297</v>
      </c>
      <c r="F309" s="12" t="s">
        <v>1175</v>
      </c>
      <c r="G309" s="12" t="s">
        <v>1177</v>
      </c>
      <c r="H309" s="12" t="s">
        <v>185</v>
      </c>
      <c r="I309" s="12" t="s">
        <v>261</v>
      </c>
      <c r="J309" s="12" t="s">
        <v>155</v>
      </c>
      <c r="K309" s="12" t="s">
        <v>300</v>
      </c>
      <c r="L309" s="12" t="s">
        <v>187</v>
      </c>
      <c r="M309" s="12" t="s">
        <v>1104</v>
      </c>
      <c r="N309" s="12" t="s">
        <v>1178</v>
      </c>
      <c r="O309" s="12" t="s">
        <v>73</v>
      </c>
      <c r="P309" s="12" t="s">
        <v>1179</v>
      </c>
      <c r="Q309" s="12" t="s">
        <v>158</v>
      </c>
      <c r="R309" s="12" t="s">
        <v>190</v>
      </c>
      <c r="S309" s="12" t="s">
        <v>78</v>
      </c>
      <c r="T309" s="22">
        <v>3.0419999999999998</v>
      </c>
      <c r="U309" s="23">
        <v>47406</v>
      </c>
      <c r="V309" s="15">
        <v>8.1250000000000003E-2</v>
      </c>
      <c r="W309" s="24">
        <v>7.5039999999999996E-2</v>
      </c>
      <c r="X309" s="12" t="s">
        <v>191</v>
      </c>
      <c r="Y309" s="12"/>
      <c r="Z309" s="14">
        <v>206000</v>
      </c>
      <c r="AA309" s="14">
        <v>3.718</v>
      </c>
      <c r="AB309" s="14">
        <v>105.95610000000001</v>
      </c>
      <c r="AC309" s="14">
        <v>0</v>
      </c>
      <c r="AD309" s="14">
        <v>811.52625</v>
      </c>
      <c r="AE309" s="11"/>
      <c r="AF309" s="11"/>
      <c r="AG309" s="12" t="s">
        <v>19</v>
      </c>
      <c r="AH309" s="15">
        <v>2.7466666600000001E-4</v>
      </c>
      <c r="AI309" s="15">
        <v>2.4598728440000002E-3</v>
      </c>
      <c r="AJ309" s="15">
        <f t="shared" si="4"/>
        <v>2.8444362704293011E-4</v>
      </c>
    </row>
    <row r="310" spans="1:36" ht="13.5" thickBot="1">
      <c r="A310" s="21">
        <v>13908</v>
      </c>
      <c r="B310" s="21">
        <v>13908</v>
      </c>
      <c r="C310" s="12" t="s">
        <v>1155</v>
      </c>
      <c r="D310" s="12" t="s">
        <v>1180</v>
      </c>
      <c r="E310" s="12" t="s">
        <v>297</v>
      </c>
      <c r="F310" s="12" t="s">
        <v>1181</v>
      </c>
      <c r="G310" s="12" t="s">
        <v>1182</v>
      </c>
      <c r="H310" s="12" t="s">
        <v>185</v>
      </c>
      <c r="I310" s="12" t="s">
        <v>261</v>
      </c>
      <c r="J310" s="12" t="s">
        <v>155</v>
      </c>
      <c r="K310" s="12" t="s">
        <v>333</v>
      </c>
      <c r="L310" s="12" t="s">
        <v>187</v>
      </c>
      <c r="M310" s="12" t="s">
        <v>1104</v>
      </c>
      <c r="N310" s="12" t="s">
        <v>1145</v>
      </c>
      <c r="O310" s="12" t="s">
        <v>73</v>
      </c>
      <c r="P310" s="12" t="s">
        <v>1159</v>
      </c>
      <c r="Q310" s="12" t="s">
        <v>158</v>
      </c>
      <c r="R310" s="12" t="s">
        <v>190</v>
      </c>
      <c r="S310" s="12" t="s">
        <v>78</v>
      </c>
      <c r="T310" s="22">
        <v>4.1310000000000002</v>
      </c>
      <c r="U310" s="23">
        <v>47498</v>
      </c>
      <c r="V310" s="15">
        <v>6.1249999999999999E-2</v>
      </c>
      <c r="W310" s="24">
        <v>6.2509999999999996E-2</v>
      </c>
      <c r="X310" s="12" t="s">
        <v>191</v>
      </c>
      <c r="Y310" s="12"/>
      <c r="Z310" s="14">
        <v>300000</v>
      </c>
      <c r="AA310" s="14">
        <v>3.718</v>
      </c>
      <c r="AB310" s="14">
        <v>101.7038</v>
      </c>
      <c r="AC310" s="14">
        <v>0</v>
      </c>
      <c r="AD310" s="14">
        <v>1134.40419</v>
      </c>
      <c r="AE310" s="11"/>
      <c r="AF310" s="11"/>
      <c r="AG310" s="12" t="s">
        <v>19</v>
      </c>
      <c r="AH310" s="15">
        <v>4.2857142800000001E-4</v>
      </c>
      <c r="AI310" s="15">
        <v>3.4385702999999998E-3</v>
      </c>
      <c r="AJ310" s="15">
        <f t="shared" si="4"/>
        <v>3.9761380773116982E-4</v>
      </c>
    </row>
    <row r="311" spans="1:36" ht="13.5" thickBot="1">
      <c r="A311" s="21">
        <v>13908</v>
      </c>
      <c r="B311" s="21">
        <v>13908</v>
      </c>
      <c r="C311" s="12" t="s">
        <v>1183</v>
      </c>
      <c r="D311" s="12" t="s">
        <v>1184</v>
      </c>
      <c r="E311" s="12" t="s">
        <v>297</v>
      </c>
      <c r="F311" s="12" t="s">
        <v>1185</v>
      </c>
      <c r="G311" s="12" t="s">
        <v>1186</v>
      </c>
      <c r="H311" s="12" t="s">
        <v>185</v>
      </c>
      <c r="I311" s="12" t="s">
        <v>261</v>
      </c>
      <c r="J311" s="12" t="s">
        <v>155</v>
      </c>
      <c r="K311" s="12" t="s">
        <v>333</v>
      </c>
      <c r="L311" s="12" t="s">
        <v>187</v>
      </c>
      <c r="M311" s="12" t="s">
        <v>1104</v>
      </c>
      <c r="N311" s="12" t="s">
        <v>1145</v>
      </c>
      <c r="O311" s="12" t="s">
        <v>73</v>
      </c>
      <c r="P311" s="12" t="s">
        <v>1048</v>
      </c>
      <c r="Q311" s="12" t="s">
        <v>1049</v>
      </c>
      <c r="R311" s="12" t="s">
        <v>190</v>
      </c>
      <c r="S311" s="12" t="s">
        <v>78</v>
      </c>
      <c r="T311" s="22">
        <v>2.7189999999999999</v>
      </c>
      <c r="U311" s="23">
        <v>46827</v>
      </c>
      <c r="V311" s="15">
        <v>6.0999999999999999E-2</v>
      </c>
      <c r="W311" s="24">
        <v>6.1499999999999999E-2</v>
      </c>
      <c r="X311" s="12" t="s">
        <v>191</v>
      </c>
      <c r="Y311" s="12"/>
      <c r="Z311" s="14">
        <v>200000</v>
      </c>
      <c r="AA311" s="14">
        <v>3.718</v>
      </c>
      <c r="AB311" s="14">
        <v>101.0401</v>
      </c>
      <c r="AC311" s="14">
        <v>0</v>
      </c>
      <c r="AD311" s="14">
        <v>751.33417999999995</v>
      </c>
      <c r="AE311" s="11"/>
      <c r="AF311" s="11"/>
      <c r="AG311" s="12" t="s">
        <v>19</v>
      </c>
      <c r="AH311" s="15">
        <v>3.07692307E-4</v>
      </c>
      <c r="AI311" s="15">
        <v>2.2774205340000001E-3</v>
      </c>
      <c r="AJ311" s="15">
        <f t="shared" si="4"/>
        <v>2.6334603382272074E-4</v>
      </c>
    </row>
    <row r="312" spans="1:36" ht="13.5" thickBot="1">
      <c r="A312" s="21">
        <v>13908</v>
      </c>
      <c r="B312" s="21">
        <v>13908</v>
      </c>
      <c r="C312" s="12" t="s">
        <v>1187</v>
      </c>
      <c r="D312" s="12" t="s">
        <v>1188</v>
      </c>
      <c r="E312" s="12" t="s">
        <v>297</v>
      </c>
      <c r="F312" s="12" t="s">
        <v>1189</v>
      </c>
      <c r="G312" s="12" t="s">
        <v>1190</v>
      </c>
      <c r="H312" s="12" t="s">
        <v>185</v>
      </c>
      <c r="I312" s="12" t="s">
        <v>261</v>
      </c>
      <c r="J312" s="12" t="s">
        <v>155</v>
      </c>
      <c r="K312" s="12" t="s">
        <v>333</v>
      </c>
      <c r="L312" s="12" t="s">
        <v>187</v>
      </c>
      <c r="M312" s="12" t="s">
        <v>1046</v>
      </c>
      <c r="N312" s="12" t="s">
        <v>1191</v>
      </c>
      <c r="O312" s="12" t="s">
        <v>73</v>
      </c>
      <c r="P312" s="12" t="s">
        <v>1150</v>
      </c>
      <c r="Q312" s="12" t="s">
        <v>1049</v>
      </c>
      <c r="R312" s="12" t="s">
        <v>190</v>
      </c>
      <c r="S312" s="12" t="s">
        <v>78</v>
      </c>
      <c r="T312" s="22">
        <v>4.8440000000000003</v>
      </c>
      <c r="U312" s="23">
        <v>47649</v>
      </c>
      <c r="V312" s="15">
        <v>2.538E-2</v>
      </c>
      <c r="W312" s="24">
        <v>4.9750000000000003E-2</v>
      </c>
      <c r="X312" s="12" t="s">
        <v>191</v>
      </c>
      <c r="Y312" s="12"/>
      <c r="Z312" s="14">
        <v>41000</v>
      </c>
      <c r="AA312" s="14">
        <v>3.718</v>
      </c>
      <c r="AB312" s="14">
        <v>89.701400000000007</v>
      </c>
      <c r="AC312" s="14">
        <v>0</v>
      </c>
      <c r="AD312" s="14">
        <v>136.73902000000001</v>
      </c>
      <c r="AE312" s="11"/>
      <c r="AF312" s="11"/>
      <c r="AG312" s="12" t="s">
        <v>19</v>
      </c>
      <c r="AH312" s="15">
        <v>6.3076923076923103E-5</v>
      </c>
      <c r="AI312" s="15">
        <v>4.1447901599999998E-4</v>
      </c>
      <c r="AJ312" s="15">
        <f t="shared" si="4"/>
        <v>4.7927645972136781E-5</v>
      </c>
    </row>
    <row r="313" spans="1:36" ht="13.5" thickBot="1">
      <c r="A313" s="21">
        <v>13908</v>
      </c>
      <c r="B313" s="21">
        <v>13908</v>
      </c>
      <c r="C313" s="12" t="s">
        <v>1192</v>
      </c>
      <c r="D313" s="38" t="s">
        <v>2174</v>
      </c>
      <c r="E313" s="38" t="s">
        <v>297</v>
      </c>
      <c r="F313" s="12" t="s">
        <v>1192</v>
      </c>
      <c r="G313" s="12" t="s">
        <v>1193</v>
      </c>
      <c r="H313" s="12" t="s">
        <v>185</v>
      </c>
      <c r="I313" s="12" t="s">
        <v>261</v>
      </c>
      <c r="J313" s="12" t="s">
        <v>155</v>
      </c>
      <c r="K313" s="12" t="s">
        <v>1075</v>
      </c>
      <c r="L313" s="12" t="s">
        <v>187</v>
      </c>
      <c r="M313" s="12" t="s">
        <v>108</v>
      </c>
      <c r="N313" s="12" t="s">
        <v>1040</v>
      </c>
      <c r="O313" s="12" t="s">
        <v>73</v>
      </c>
      <c r="P313" s="12" t="s">
        <v>1150</v>
      </c>
      <c r="Q313" s="12" t="s">
        <v>1049</v>
      </c>
      <c r="R313" s="12" t="s">
        <v>190</v>
      </c>
      <c r="S313" s="12" t="s">
        <v>83</v>
      </c>
      <c r="T313" s="22">
        <v>1.1359999999999999</v>
      </c>
      <c r="U313" s="23">
        <v>46170</v>
      </c>
      <c r="V313" s="15">
        <v>1.4999999999999999E-2</v>
      </c>
      <c r="W313" s="24">
        <v>3.2530000000000003E-2</v>
      </c>
      <c r="X313" s="12" t="s">
        <v>191</v>
      </c>
      <c r="Y313" s="12"/>
      <c r="Z313" s="14">
        <v>11000</v>
      </c>
      <c r="AA313" s="14">
        <v>4.0218999999999996</v>
      </c>
      <c r="AB313" s="14">
        <v>99.322000000000003</v>
      </c>
      <c r="AC313" s="14">
        <v>0</v>
      </c>
      <c r="AD313" s="14">
        <v>43.940950000000001</v>
      </c>
      <c r="AE313" s="11"/>
      <c r="AF313" s="11"/>
      <c r="AG313" s="12" t="s">
        <v>19</v>
      </c>
      <c r="AH313" s="15">
        <v>1.8333333333333299E-5</v>
      </c>
      <c r="AI313" s="15">
        <v>1.33192425E-4</v>
      </c>
      <c r="AJ313" s="15">
        <f t="shared" si="4"/>
        <v>1.5401502038550252E-5</v>
      </c>
    </row>
    <row r="314" spans="1:36" ht="13.5" thickBot="1">
      <c r="A314" s="21">
        <v>13908</v>
      </c>
      <c r="B314" s="21">
        <v>13908</v>
      </c>
      <c r="C314" s="12" t="s">
        <v>1194</v>
      </c>
      <c r="D314" s="38" t="s">
        <v>2174</v>
      </c>
      <c r="E314" s="38" t="s">
        <v>297</v>
      </c>
      <c r="F314" s="12" t="s">
        <v>1194</v>
      </c>
      <c r="G314" s="12" t="s">
        <v>1195</v>
      </c>
      <c r="H314" s="12" t="s">
        <v>185</v>
      </c>
      <c r="I314" s="12" t="s">
        <v>261</v>
      </c>
      <c r="J314" s="12" t="s">
        <v>155</v>
      </c>
      <c r="K314" s="12" t="s">
        <v>1075</v>
      </c>
      <c r="L314" s="12" t="s">
        <v>187</v>
      </c>
      <c r="M314" s="12" t="s">
        <v>1076</v>
      </c>
      <c r="N314" s="12" t="s">
        <v>1040</v>
      </c>
      <c r="O314" s="12" t="s">
        <v>73</v>
      </c>
      <c r="P314" s="12" t="s">
        <v>328</v>
      </c>
      <c r="Q314" s="12" t="s">
        <v>328</v>
      </c>
      <c r="R314" s="12" t="s">
        <v>190</v>
      </c>
      <c r="S314" s="12" t="s">
        <v>83</v>
      </c>
      <c r="T314" s="22">
        <v>2.0209999999999999</v>
      </c>
      <c r="U314" s="23">
        <v>46492</v>
      </c>
      <c r="V314" s="15">
        <v>3.7499999999999999E-3</v>
      </c>
      <c r="W314" s="24">
        <v>3.5409999999999997E-2</v>
      </c>
      <c r="X314" s="12" t="s">
        <v>191</v>
      </c>
      <c r="Y314" s="12"/>
      <c r="Z314" s="14">
        <v>11000</v>
      </c>
      <c r="AA314" s="14">
        <v>4.0218999999999996</v>
      </c>
      <c r="AB314" s="14">
        <v>94.256699999999995</v>
      </c>
      <c r="AC314" s="14">
        <v>0</v>
      </c>
      <c r="AD314" s="14">
        <v>41.700009999999999</v>
      </c>
      <c r="AE314" s="11"/>
      <c r="AF314" s="11"/>
      <c r="AG314" s="12" t="s">
        <v>19</v>
      </c>
      <c r="AH314" s="15">
        <v>8.8000000000000004E-6</v>
      </c>
      <c r="AI314" s="15">
        <v>1.26399758E-4</v>
      </c>
      <c r="AJ314" s="15">
        <f t="shared" si="4"/>
        <v>1.4616042416528677E-5</v>
      </c>
    </row>
    <row r="315" spans="1:36" ht="13.5" thickBot="1">
      <c r="A315" s="21">
        <v>13908</v>
      </c>
      <c r="B315" s="21">
        <v>13908</v>
      </c>
      <c r="C315" s="12" t="s">
        <v>1196</v>
      </c>
      <c r="D315" s="12" t="s">
        <v>1197</v>
      </c>
      <c r="E315" s="12" t="s">
        <v>297</v>
      </c>
      <c r="F315" s="12" t="s">
        <v>1196</v>
      </c>
      <c r="G315" s="12" t="s">
        <v>1198</v>
      </c>
      <c r="H315" s="12" t="s">
        <v>185</v>
      </c>
      <c r="I315" s="12" t="s">
        <v>261</v>
      </c>
      <c r="J315" s="12" t="s">
        <v>155</v>
      </c>
      <c r="K315" s="12" t="s">
        <v>1075</v>
      </c>
      <c r="L315" s="12" t="s">
        <v>187</v>
      </c>
      <c r="M315" s="12" t="s">
        <v>1046</v>
      </c>
      <c r="N315" s="12" t="s">
        <v>1040</v>
      </c>
      <c r="O315" s="12" t="s">
        <v>73</v>
      </c>
      <c r="P315" s="12" t="s">
        <v>328</v>
      </c>
      <c r="Q315" s="12" t="s">
        <v>328</v>
      </c>
      <c r="R315" s="12" t="s">
        <v>190</v>
      </c>
      <c r="S315" s="12" t="s">
        <v>83</v>
      </c>
      <c r="T315" s="22">
        <v>1.2849999999999999</v>
      </c>
      <c r="U315" s="23">
        <v>46219</v>
      </c>
      <c r="V315" s="15">
        <v>0</v>
      </c>
      <c r="W315" s="24">
        <v>3.3529999999999997E-2</v>
      </c>
      <c r="X315" s="12" t="s">
        <v>191</v>
      </c>
      <c r="Y315" s="12"/>
      <c r="Z315" s="14">
        <v>95000</v>
      </c>
      <c r="AA315" s="14">
        <v>4.0218999999999996</v>
      </c>
      <c r="AB315" s="14">
        <v>95.850999999999999</v>
      </c>
      <c r="AC315" s="14">
        <v>0</v>
      </c>
      <c r="AD315" s="14">
        <v>366.22798</v>
      </c>
      <c r="AE315" s="11"/>
      <c r="AF315" s="11"/>
      <c r="AG315" s="12" t="s">
        <v>19</v>
      </c>
      <c r="AH315" s="15">
        <v>9.5000000000000005E-5</v>
      </c>
      <c r="AI315" s="15">
        <v>1.110098734E-3</v>
      </c>
      <c r="AJ315" s="15">
        <f t="shared" si="4"/>
        <v>1.2836456609481909E-4</v>
      </c>
    </row>
    <row r="316" spans="1:36" ht="13.5" thickBot="1">
      <c r="A316" s="21">
        <v>13908</v>
      </c>
      <c r="B316" s="21">
        <v>13908</v>
      </c>
      <c r="C316" s="12" t="s">
        <v>1199</v>
      </c>
      <c r="D316" s="12" t="s">
        <v>1200</v>
      </c>
      <c r="E316" s="12" t="s">
        <v>297</v>
      </c>
      <c r="F316" s="12" t="s">
        <v>1199</v>
      </c>
      <c r="G316" s="12" t="s">
        <v>1201</v>
      </c>
      <c r="H316" s="12" t="s">
        <v>185</v>
      </c>
      <c r="I316" s="12" t="s">
        <v>261</v>
      </c>
      <c r="J316" s="12" t="s">
        <v>155</v>
      </c>
      <c r="K316" s="12" t="s">
        <v>333</v>
      </c>
      <c r="L316" s="12" t="s">
        <v>187</v>
      </c>
      <c r="M316" s="12" t="s">
        <v>1046</v>
      </c>
      <c r="N316" s="12" t="s">
        <v>1202</v>
      </c>
      <c r="O316" s="12" t="s">
        <v>73</v>
      </c>
      <c r="P316" s="12" t="s">
        <v>167</v>
      </c>
      <c r="Q316" s="12" t="s">
        <v>158</v>
      </c>
      <c r="R316" s="12" t="s">
        <v>190</v>
      </c>
      <c r="S316" s="12" t="s">
        <v>78</v>
      </c>
      <c r="T316" s="22">
        <v>6.4909999999999997</v>
      </c>
      <c r="U316" s="23">
        <v>48620</v>
      </c>
      <c r="V316" s="15">
        <v>5.1999999999999998E-2</v>
      </c>
      <c r="W316" s="24">
        <v>5.3929999999999999E-2</v>
      </c>
      <c r="X316" s="12" t="s">
        <v>191</v>
      </c>
      <c r="Y316" s="12"/>
      <c r="Z316" s="14">
        <v>50000</v>
      </c>
      <c r="AA316" s="14">
        <v>3.718</v>
      </c>
      <c r="AB316" s="14">
        <v>99.524100000000004</v>
      </c>
      <c r="AC316" s="14">
        <v>0</v>
      </c>
      <c r="AD316" s="14">
        <v>185.0153</v>
      </c>
      <c r="AE316" s="11"/>
      <c r="AF316" s="11"/>
      <c r="AG316" s="12" t="s">
        <v>19</v>
      </c>
      <c r="AH316" s="15">
        <v>2.22222222222222E-5</v>
      </c>
      <c r="AI316" s="15">
        <v>5.6081255799999999E-4</v>
      </c>
      <c r="AJ316" s="15">
        <f t="shared" si="4"/>
        <v>6.4848700815821824E-5</v>
      </c>
    </row>
    <row r="317" spans="1:36" ht="13.5" thickBot="1">
      <c r="A317" s="21">
        <v>13908</v>
      </c>
      <c r="B317" s="21">
        <v>13908</v>
      </c>
      <c r="C317" s="12" t="s">
        <v>1203</v>
      </c>
      <c r="D317" s="12" t="s">
        <v>1204</v>
      </c>
      <c r="E317" s="12" t="s">
        <v>297</v>
      </c>
      <c r="F317" s="12" t="s">
        <v>1205</v>
      </c>
      <c r="G317" s="12" t="s">
        <v>1206</v>
      </c>
      <c r="H317" s="12" t="s">
        <v>185</v>
      </c>
      <c r="I317" s="12" t="s">
        <v>261</v>
      </c>
      <c r="J317" s="12" t="s">
        <v>155</v>
      </c>
      <c r="K317" s="12" t="s">
        <v>1207</v>
      </c>
      <c r="L317" s="12" t="s">
        <v>187</v>
      </c>
      <c r="M317" s="12" t="s">
        <v>1076</v>
      </c>
      <c r="N317" s="12" t="s">
        <v>1040</v>
      </c>
      <c r="O317" s="12" t="s">
        <v>73</v>
      </c>
      <c r="P317" s="12" t="s">
        <v>1208</v>
      </c>
      <c r="Q317" s="12" t="s">
        <v>1049</v>
      </c>
      <c r="R317" s="12" t="s">
        <v>190</v>
      </c>
      <c r="S317" s="12" t="s">
        <v>83</v>
      </c>
      <c r="T317" s="22">
        <v>3.073</v>
      </c>
      <c r="U317" s="23">
        <v>46996</v>
      </c>
      <c r="V317" s="15">
        <v>7.9000000000000001E-2</v>
      </c>
      <c r="W317" s="24">
        <v>8.6449999999999999E-2</v>
      </c>
      <c r="X317" s="12" t="s">
        <v>191</v>
      </c>
      <c r="Y317" s="12"/>
      <c r="Z317" s="14">
        <v>2316382.52</v>
      </c>
      <c r="AA317" s="14">
        <v>4.0218999999999996</v>
      </c>
      <c r="AB317" s="14">
        <v>98.816500000000005</v>
      </c>
      <c r="AC317" s="14">
        <v>0</v>
      </c>
      <c r="AD317" s="14">
        <v>9206.0009300000002</v>
      </c>
      <c r="AE317" s="11"/>
      <c r="AF317" s="11"/>
      <c r="AG317" s="12" t="s">
        <v>19</v>
      </c>
      <c r="AH317" s="15">
        <v>2.649474371E-3</v>
      </c>
      <c r="AI317" s="15">
        <v>2.7904940462999999E-2</v>
      </c>
      <c r="AJ317" s="15">
        <f t="shared" si="4"/>
        <v>3.2267450314636009E-3</v>
      </c>
    </row>
    <row r="318" spans="1:36" ht="13.5" thickBot="1">
      <c r="A318" s="21">
        <v>13908</v>
      </c>
      <c r="B318" s="21">
        <v>13908</v>
      </c>
      <c r="C318" s="12" t="s">
        <v>1209</v>
      </c>
      <c r="D318" s="12" t="s">
        <v>1210</v>
      </c>
      <c r="E318" s="12" t="s">
        <v>297</v>
      </c>
      <c r="F318" s="12" t="s">
        <v>1211</v>
      </c>
      <c r="G318" s="12" t="s">
        <v>1212</v>
      </c>
      <c r="H318" s="12" t="s">
        <v>185</v>
      </c>
      <c r="I318" s="12" t="s">
        <v>261</v>
      </c>
      <c r="J318" s="12" t="s">
        <v>155</v>
      </c>
      <c r="K318" s="12" t="s">
        <v>333</v>
      </c>
      <c r="L318" s="12" t="s">
        <v>187</v>
      </c>
      <c r="M318" s="12" t="s">
        <v>1046</v>
      </c>
      <c r="N318" s="12" t="s">
        <v>1213</v>
      </c>
      <c r="O318" s="12" t="s">
        <v>73</v>
      </c>
      <c r="P318" s="12" t="s">
        <v>1048</v>
      </c>
      <c r="Q318" s="12" t="s">
        <v>1049</v>
      </c>
      <c r="R318" s="12" t="s">
        <v>190</v>
      </c>
      <c r="S318" s="12" t="s">
        <v>78</v>
      </c>
      <c r="T318" s="22">
        <v>4.891</v>
      </c>
      <c r="U318" s="23">
        <v>47922</v>
      </c>
      <c r="V318" s="15">
        <v>6.6500000000000004E-2</v>
      </c>
      <c r="W318" s="24">
        <v>6.2359999999999999E-2</v>
      </c>
      <c r="X318" s="12" t="s">
        <v>191</v>
      </c>
      <c r="Y318" s="12"/>
      <c r="Z318" s="14">
        <v>100000</v>
      </c>
      <c r="AA318" s="14">
        <v>3.718</v>
      </c>
      <c r="AB318" s="14">
        <v>102.343</v>
      </c>
      <c r="AC318" s="14">
        <v>0</v>
      </c>
      <c r="AD318" s="14">
        <v>380.51127000000002</v>
      </c>
      <c r="AE318" s="11"/>
      <c r="AF318" s="11"/>
      <c r="AG318" s="12" t="s">
        <v>19</v>
      </c>
      <c r="AH318" s="15">
        <v>1.3386880800000001E-4</v>
      </c>
      <c r="AI318" s="15">
        <v>1.153393793E-3</v>
      </c>
      <c r="AJ318" s="15">
        <f t="shared" si="4"/>
        <v>1.333709239467136E-4</v>
      </c>
    </row>
    <row r="319" spans="1:36" ht="13.5" thickBot="1">
      <c r="A319" s="21">
        <v>13908</v>
      </c>
      <c r="B319" s="21">
        <v>13908</v>
      </c>
      <c r="C319" s="12" t="s">
        <v>1209</v>
      </c>
      <c r="D319" s="12" t="s">
        <v>1214</v>
      </c>
      <c r="E319" s="12" t="s">
        <v>297</v>
      </c>
      <c r="F319" s="12" t="s">
        <v>1215</v>
      </c>
      <c r="G319" s="12" t="s">
        <v>1216</v>
      </c>
      <c r="H319" s="12" t="s">
        <v>185</v>
      </c>
      <c r="I319" s="12" t="s">
        <v>261</v>
      </c>
      <c r="J319" s="12" t="s">
        <v>155</v>
      </c>
      <c r="K319" s="12" t="s">
        <v>333</v>
      </c>
      <c r="L319" s="12" t="s">
        <v>187</v>
      </c>
      <c r="M319" s="12" t="s">
        <v>1046</v>
      </c>
      <c r="N319" s="12" t="s">
        <v>1213</v>
      </c>
      <c r="O319" s="12" t="s">
        <v>73</v>
      </c>
      <c r="P319" s="12" t="s">
        <v>1048</v>
      </c>
      <c r="Q319" s="12" t="s">
        <v>1049</v>
      </c>
      <c r="R319" s="12" t="s">
        <v>190</v>
      </c>
      <c r="S319" s="12" t="s">
        <v>78</v>
      </c>
      <c r="T319" s="22">
        <v>2.7679999999999998</v>
      </c>
      <c r="U319" s="23">
        <v>46917</v>
      </c>
      <c r="V319" s="15">
        <v>7.9500000000000001E-2</v>
      </c>
      <c r="W319" s="24">
        <v>5.8400000000000001E-2</v>
      </c>
      <c r="X319" s="12" t="s">
        <v>191</v>
      </c>
      <c r="Y319" s="12"/>
      <c r="Z319" s="14">
        <v>300000</v>
      </c>
      <c r="AA319" s="14">
        <v>3.718</v>
      </c>
      <c r="AB319" s="14">
        <v>108.4671</v>
      </c>
      <c r="AC319" s="14">
        <v>0</v>
      </c>
      <c r="AD319" s="14">
        <v>1209.84203</v>
      </c>
      <c r="AE319" s="11"/>
      <c r="AF319" s="11"/>
      <c r="AG319" s="12" t="s">
        <v>19</v>
      </c>
      <c r="AH319" s="15">
        <v>4.7387151400000001E-4</v>
      </c>
      <c r="AI319" s="15">
        <v>3.667235108E-3</v>
      </c>
      <c r="AJ319" s="15">
        <f t="shared" si="4"/>
        <v>4.2405511240355007E-4</v>
      </c>
    </row>
    <row r="320" spans="1:36" ht="13.5" thickBot="1">
      <c r="A320" s="21">
        <v>13908</v>
      </c>
      <c r="B320" s="21">
        <v>13908</v>
      </c>
      <c r="C320" s="12" t="s">
        <v>1217</v>
      </c>
      <c r="D320" s="12" t="s">
        <v>1218</v>
      </c>
      <c r="E320" s="12" t="s">
        <v>297</v>
      </c>
      <c r="F320" s="12" t="s">
        <v>1219</v>
      </c>
      <c r="G320" s="12" t="s">
        <v>1220</v>
      </c>
      <c r="H320" s="12" t="s">
        <v>185</v>
      </c>
      <c r="I320" s="12" t="s">
        <v>261</v>
      </c>
      <c r="J320" s="12" t="s">
        <v>155</v>
      </c>
      <c r="K320" s="12" t="s">
        <v>333</v>
      </c>
      <c r="L320" s="12" t="s">
        <v>187</v>
      </c>
      <c r="M320" s="12" t="s">
        <v>1046</v>
      </c>
      <c r="N320" s="12" t="s">
        <v>1058</v>
      </c>
      <c r="O320" s="12" t="s">
        <v>73</v>
      </c>
      <c r="P320" s="12" t="s">
        <v>1120</v>
      </c>
      <c r="Q320" s="12" t="s">
        <v>1049</v>
      </c>
      <c r="R320" s="12" t="s">
        <v>190</v>
      </c>
      <c r="S320" s="12" t="s">
        <v>78</v>
      </c>
      <c r="T320" s="22">
        <v>3.9910000000000001</v>
      </c>
      <c r="U320" s="23">
        <v>56674</v>
      </c>
      <c r="V320" s="15">
        <v>7.6200000000000004E-2</v>
      </c>
      <c r="W320" s="24">
        <v>7.6770000000000005E-2</v>
      </c>
      <c r="X320" s="12" t="s">
        <v>191</v>
      </c>
      <c r="Y320" s="12"/>
      <c r="Z320" s="14">
        <v>22000</v>
      </c>
      <c r="AA320" s="14">
        <v>3.718</v>
      </c>
      <c r="AB320" s="14">
        <v>102.2116</v>
      </c>
      <c r="AC320" s="14">
        <v>0</v>
      </c>
      <c r="AD320" s="14">
        <v>83.605000000000004</v>
      </c>
      <c r="AE320" s="11"/>
      <c r="AF320" s="11"/>
      <c r="AG320" s="12" t="s">
        <v>19</v>
      </c>
      <c r="AH320" s="15">
        <v>4.8888888888888897E-5</v>
      </c>
      <c r="AI320" s="15">
        <v>2.53420846E-4</v>
      </c>
      <c r="AJ320" s="15">
        <f t="shared" si="4"/>
        <v>2.9303931251668292E-5</v>
      </c>
    </row>
    <row r="321" spans="1:36" ht="13.5" thickBot="1">
      <c r="A321" s="21">
        <v>13908</v>
      </c>
      <c r="B321" s="21">
        <v>13908</v>
      </c>
      <c r="C321" s="12" t="s">
        <v>1221</v>
      </c>
      <c r="D321" s="12" t="s">
        <v>1222</v>
      </c>
      <c r="E321" s="12" t="s">
        <v>297</v>
      </c>
      <c r="F321" s="12" t="s">
        <v>1223</v>
      </c>
      <c r="G321" s="12" t="s">
        <v>1224</v>
      </c>
      <c r="H321" s="12" t="s">
        <v>185</v>
      </c>
      <c r="I321" s="12" t="s">
        <v>261</v>
      </c>
      <c r="J321" s="12" t="s">
        <v>155</v>
      </c>
      <c r="K321" s="12" t="s">
        <v>333</v>
      </c>
      <c r="L321" s="12" t="s">
        <v>187</v>
      </c>
      <c r="M321" s="12" t="s">
        <v>1046</v>
      </c>
      <c r="N321" s="12" t="s">
        <v>1145</v>
      </c>
      <c r="O321" s="12" t="s">
        <v>73</v>
      </c>
      <c r="P321" s="12" t="s">
        <v>1048</v>
      </c>
      <c r="Q321" s="12" t="s">
        <v>1049</v>
      </c>
      <c r="R321" s="12" t="s">
        <v>190</v>
      </c>
      <c r="S321" s="12" t="s">
        <v>78</v>
      </c>
      <c r="T321" s="22">
        <v>7.2489999999999997</v>
      </c>
      <c r="U321" s="23">
        <v>49270</v>
      </c>
      <c r="V321" s="15">
        <v>0.06</v>
      </c>
      <c r="W321" s="24">
        <v>6.5089999999999995E-2</v>
      </c>
      <c r="X321" s="12" t="s">
        <v>191</v>
      </c>
      <c r="Y321" s="12"/>
      <c r="Z321" s="14">
        <v>124000</v>
      </c>
      <c r="AA321" s="14">
        <v>3.718</v>
      </c>
      <c r="AB321" s="14">
        <v>98.554699999999997</v>
      </c>
      <c r="AC321" s="14">
        <v>0</v>
      </c>
      <c r="AD321" s="14">
        <v>454.36869999999999</v>
      </c>
      <c r="AE321" s="11"/>
      <c r="AF321" s="11"/>
      <c r="AG321" s="12" t="s">
        <v>19</v>
      </c>
      <c r="AH321" s="15">
        <v>1.55E-4</v>
      </c>
      <c r="AI321" s="15">
        <v>1.3772681120000001E-3</v>
      </c>
      <c r="AJ321" s="15">
        <f t="shared" si="4"/>
        <v>1.5925828775443924E-4</v>
      </c>
    </row>
    <row r="322" spans="1:36" ht="13.5" thickBot="1">
      <c r="A322" s="21">
        <v>13908</v>
      </c>
      <c r="B322" s="21">
        <v>13908</v>
      </c>
      <c r="C322" s="12" t="s">
        <v>1225</v>
      </c>
      <c r="D322" s="12" t="s">
        <v>1226</v>
      </c>
      <c r="E322" s="12" t="s">
        <v>297</v>
      </c>
      <c r="F322" s="12" t="s">
        <v>1225</v>
      </c>
      <c r="G322" s="12" t="s">
        <v>1227</v>
      </c>
      <c r="H322" s="12" t="s">
        <v>185</v>
      </c>
      <c r="I322" s="12" t="s">
        <v>261</v>
      </c>
      <c r="J322" s="12" t="s">
        <v>155</v>
      </c>
      <c r="K322" s="12" t="s">
        <v>333</v>
      </c>
      <c r="L322" s="12" t="s">
        <v>187</v>
      </c>
      <c r="M322" s="12" t="s">
        <v>1046</v>
      </c>
      <c r="N322" s="12" t="s">
        <v>1145</v>
      </c>
      <c r="O322" s="12" t="s">
        <v>73</v>
      </c>
      <c r="P322" s="12" t="s">
        <v>328</v>
      </c>
      <c r="Q322" s="12" t="s">
        <v>328</v>
      </c>
      <c r="R322" s="12" t="s">
        <v>190</v>
      </c>
      <c r="S322" s="12" t="s">
        <v>78</v>
      </c>
      <c r="T322" s="22">
        <v>5.1079999999999997</v>
      </c>
      <c r="U322" s="23">
        <v>48058</v>
      </c>
      <c r="V322" s="15">
        <v>6.7000000000000004E-2</v>
      </c>
      <c r="W322" s="24">
        <v>6.0720000000000003E-2</v>
      </c>
      <c r="X322" s="12" t="s">
        <v>191</v>
      </c>
      <c r="Y322" s="12"/>
      <c r="Z322" s="14">
        <v>188000</v>
      </c>
      <c r="AA322" s="14">
        <v>3.718</v>
      </c>
      <c r="AB322" s="14">
        <v>104.41849999999999</v>
      </c>
      <c r="AC322" s="14">
        <v>0</v>
      </c>
      <c r="AD322" s="14">
        <v>729.86860999999999</v>
      </c>
      <c r="AE322" s="11"/>
      <c r="AF322" s="11"/>
      <c r="AG322" s="12" t="s">
        <v>19</v>
      </c>
      <c r="AH322" s="15">
        <v>1.8903857699999999E-4</v>
      </c>
      <c r="AI322" s="15">
        <v>2.2123547740000001E-3</v>
      </c>
      <c r="AJ322" s="15">
        <f t="shared" si="4"/>
        <v>2.5582225429329221E-4</v>
      </c>
    </row>
    <row r="323" spans="1:36" ht="13.5" thickBot="1">
      <c r="A323" s="21">
        <v>13908</v>
      </c>
      <c r="B323" s="21">
        <v>13908</v>
      </c>
      <c r="C323" s="12" t="s">
        <v>1228</v>
      </c>
      <c r="D323" s="12" t="s">
        <v>1229</v>
      </c>
      <c r="E323" s="12" t="s">
        <v>297</v>
      </c>
      <c r="F323" s="12" t="s">
        <v>1230</v>
      </c>
      <c r="G323" s="12" t="s">
        <v>1231</v>
      </c>
      <c r="H323" s="12" t="s">
        <v>185</v>
      </c>
      <c r="I323" s="12" t="s">
        <v>261</v>
      </c>
      <c r="J323" s="12" t="s">
        <v>155</v>
      </c>
      <c r="K323" s="12" t="s">
        <v>333</v>
      </c>
      <c r="L323" s="12" t="s">
        <v>187</v>
      </c>
      <c r="M323" s="12" t="s">
        <v>1046</v>
      </c>
      <c r="N323" s="12" t="s">
        <v>1111</v>
      </c>
      <c r="O323" s="12" t="s">
        <v>73</v>
      </c>
      <c r="P323" s="12" t="s">
        <v>1150</v>
      </c>
      <c r="Q323" s="12" t="s">
        <v>1049</v>
      </c>
      <c r="R323" s="12" t="s">
        <v>190</v>
      </c>
      <c r="S323" s="12" t="s">
        <v>78</v>
      </c>
      <c r="T323" s="22">
        <v>6.0270000000000001</v>
      </c>
      <c r="U323" s="23">
        <v>48588</v>
      </c>
      <c r="V323" s="15">
        <v>6.4000000000000001E-2</v>
      </c>
      <c r="W323" s="24">
        <v>5.8610000000000002E-2</v>
      </c>
      <c r="X323" s="12" t="s">
        <v>191</v>
      </c>
      <c r="Y323" s="12"/>
      <c r="Z323" s="14">
        <v>50000</v>
      </c>
      <c r="AA323" s="14">
        <v>3.718</v>
      </c>
      <c r="AB323" s="14">
        <v>104.7916</v>
      </c>
      <c r="AC323" s="14">
        <v>0</v>
      </c>
      <c r="AD323" s="14">
        <v>194.80758</v>
      </c>
      <c r="AE323" s="11"/>
      <c r="AF323" s="11"/>
      <c r="AG323" s="12" t="s">
        <v>19</v>
      </c>
      <c r="AH323" s="15">
        <v>5.0000000000000002E-5</v>
      </c>
      <c r="AI323" s="15">
        <v>5.9049460899999995E-4</v>
      </c>
      <c r="AJ323" s="15">
        <f t="shared" si="4"/>
        <v>6.8280939317312005E-5</v>
      </c>
    </row>
    <row r="324" spans="1:36" ht="13.5" thickBot="1">
      <c r="A324" s="21">
        <v>13908</v>
      </c>
      <c r="B324" s="21">
        <v>13908</v>
      </c>
      <c r="C324" s="12" t="s">
        <v>1232</v>
      </c>
      <c r="D324" s="12" t="s">
        <v>1233</v>
      </c>
      <c r="E324" s="12" t="s">
        <v>297</v>
      </c>
      <c r="F324" s="12" t="s">
        <v>1234</v>
      </c>
      <c r="G324" s="12" t="s">
        <v>1235</v>
      </c>
      <c r="H324" s="12" t="s">
        <v>185</v>
      </c>
      <c r="I324" s="12" t="s">
        <v>261</v>
      </c>
      <c r="J324" s="12" t="s">
        <v>155</v>
      </c>
      <c r="K324" s="12" t="s">
        <v>1236</v>
      </c>
      <c r="L324" s="12" t="s">
        <v>187</v>
      </c>
      <c r="M324" s="12" t="s">
        <v>1046</v>
      </c>
      <c r="N324" s="12" t="s">
        <v>1040</v>
      </c>
      <c r="O324" s="12" t="s">
        <v>73</v>
      </c>
      <c r="P324" s="12" t="s">
        <v>1055</v>
      </c>
      <c r="Q324" s="12" t="s">
        <v>1049</v>
      </c>
      <c r="R324" s="12" t="s">
        <v>190</v>
      </c>
      <c r="S324" s="12" t="s">
        <v>83</v>
      </c>
      <c r="T324" s="22">
        <v>3.5169999999999999</v>
      </c>
      <c r="U324" s="23">
        <v>47208</v>
      </c>
      <c r="V324" s="15">
        <v>6.25E-2</v>
      </c>
      <c r="W324" s="24">
        <v>6.2179999999999999E-2</v>
      </c>
      <c r="X324" s="12" t="s">
        <v>191</v>
      </c>
      <c r="Y324" s="12"/>
      <c r="Z324" s="14">
        <v>837000</v>
      </c>
      <c r="AA324" s="14">
        <v>4.0218999999999996</v>
      </c>
      <c r="AB324" s="14">
        <v>105.8873</v>
      </c>
      <c r="AC324" s="14">
        <v>0</v>
      </c>
      <c r="AD324" s="14">
        <v>3564.5162599999999</v>
      </c>
      <c r="AE324" s="11"/>
      <c r="AF324" s="11"/>
      <c r="AG324" s="12" t="s">
        <v>19</v>
      </c>
      <c r="AH324" s="15">
        <v>2.725414933E-3</v>
      </c>
      <c r="AI324" s="15">
        <v>1.0804649572999999E-2</v>
      </c>
      <c r="AJ324" s="15">
        <f t="shared" si="4"/>
        <v>1.2493790972847767E-3</v>
      </c>
    </row>
    <row r="325" spans="1:36" ht="13.5" thickBot="1">
      <c r="A325" s="21">
        <v>13908</v>
      </c>
      <c r="B325" s="21">
        <v>13908</v>
      </c>
      <c r="C325" s="12" t="s">
        <v>1237</v>
      </c>
      <c r="D325" s="12" t="s">
        <v>1238</v>
      </c>
      <c r="E325" s="12" t="s">
        <v>297</v>
      </c>
      <c r="F325" s="12" t="s">
        <v>1239</v>
      </c>
      <c r="G325" s="12" t="s">
        <v>1240</v>
      </c>
      <c r="H325" s="12" t="s">
        <v>185</v>
      </c>
      <c r="I325" s="12" t="s">
        <v>261</v>
      </c>
      <c r="J325" s="12" t="s">
        <v>155</v>
      </c>
      <c r="K325" s="12" t="s">
        <v>333</v>
      </c>
      <c r="L325" s="12" t="s">
        <v>187</v>
      </c>
      <c r="M325" s="12" t="s">
        <v>1046</v>
      </c>
      <c r="N325" s="12" t="s">
        <v>1094</v>
      </c>
      <c r="O325" s="12" t="s">
        <v>73</v>
      </c>
      <c r="P325" s="12" t="s">
        <v>328</v>
      </c>
      <c r="Q325" s="12" t="s">
        <v>328</v>
      </c>
      <c r="R325" s="12" t="s">
        <v>190</v>
      </c>
      <c r="S325" s="12" t="s">
        <v>78</v>
      </c>
      <c r="T325" s="22">
        <v>2.698</v>
      </c>
      <c r="U325" s="23">
        <v>46583</v>
      </c>
      <c r="V325" s="15">
        <v>2.5000000000000001E-2</v>
      </c>
      <c r="W325" s="24">
        <v>0</v>
      </c>
      <c r="X325" s="12" t="s">
        <v>191</v>
      </c>
      <c r="Y325" s="12"/>
      <c r="Z325" s="14">
        <v>700000</v>
      </c>
      <c r="AA325" s="14">
        <v>3.718</v>
      </c>
      <c r="AB325" s="14">
        <v>97.55</v>
      </c>
      <c r="AC325" s="14">
        <v>0</v>
      </c>
      <c r="AD325" s="14">
        <v>2538.8362999999999</v>
      </c>
      <c r="AE325" s="11"/>
      <c r="AF325" s="11"/>
      <c r="AG325" s="12" t="s">
        <v>19</v>
      </c>
      <c r="AH325" s="15">
        <v>1.5491181091000001E-2</v>
      </c>
      <c r="AI325" s="15">
        <v>7.6956407379999998E-3</v>
      </c>
      <c r="AJ325" s="15">
        <f t="shared" si="4"/>
        <v>8.8987362471670221E-4</v>
      </c>
    </row>
    <row r="326" spans="1:36">
      <c r="A326" s="63" t="s">
        <v>1241</v>
      </c>
      <c r="B326" s="62"/>
      <c r="C326" s="62"/>
      <c r="D326" s="62"/>
      <c r="E326" s="62"/>
      <c r="F326" s="65" t="s">
        <v>87</v>
      </c>
      <c r="G326" s="62"/>
      <c r="H326" s="62"/>
      <c r="I326" s="62"/>
      <c r="J326" s="62"/>
      <c r="K326" s="66" t="s">
        <v>88</v>
      </c>
      <c r="L326" s="62"/>
      <c r="M326" s="62"/>
      <c r="N326" s="62"/>
      <c r="O326" s="67">
        <v>6</v>
      </c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</row>
    <row r="327" spans="1:36" ht="12.7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</row>
  </sheetData>
  <autoFilter ref="A1:AJ327" xr:uid="{00000000-0001-0000-0500-000000000000}"/>
  <mergeCells count="5">
    <mergeCell ref="A326:E327"/>
    <mergeCell ref="F326:J327"/>
    <mergeCell ref="K326:N327"/>
    <mergeCell ref="O326:Y327"/>
    <mergeCell ref="Z326:AJ32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10"/>
  <sheetViews>
    <sheetView rightToLeft="1" topLeftCell="M1" workbookViewId="0">
      <selection activeCell="T6" sqref="T6"/>
    </sheetView>
  </sheetViews>
  <sheetFormatPr defaultRowHeight="12.75" customHeight="1"/>
  <cols>
    <col min="1" max="1" width="39" bestFit="1" customWidth="1"/>
    <col min="2" max="2" width="13.7109375" bestFit="1" customWidth="1"/>
    <col min="3" max="3" width="30.140625" bestFit="1" customWidth="1"/>
    <col min="4" max="4" width="13.7109375" bestFit="1" customWidth="1"/>
    <col min="5" max="5" width="23.85546875" bestFit="1" customWidth="1"/>
    <col min="6" max="6" width="21.28515625" bestFit="1" customWidth="1"/>
    <col min="7" max="7" width="15" bestFit="1" customWidth="1"/>
    <col min="8" max="8" width="18.85546875" bestFit="1" customWidth="1"/>
    <col min="9" max="9" width="15" bestFit="1" customWidth="1"/>
    <col min="10" max="10" width="13.7109375" bestFit="1" customWidth="1"/>
    <col min="11" max="11" width="26.42578125" bestFit="1" customWidth="1"/>
    <col min="12" max="12" width="17.5703125" bestFit="1" customWidth="1"/>
    <col min="13" max="13" width="12.42578125" bestFit="1" customWidth="1"/>
    <col min="14" max="14" width="26.42578125" bestFit="1" customWidth="1"/>
    <col min="15" max="15" width="20.140625" bestFit="1" customWidth="1"/>
    <col min="16" max="16" width="15" bestFit="1" customWidth="1"/>
    <col min="17" max="17" width="18.85546875" bestFit="1" customWidth="1"/>
    <col min="18" max="18" width="12.42578125" bestFit="1" customWidth="1"/>
    <col min="19" max="19" width="16.28515625" bestFit="1" customWidth="1"/>
    <col min="20" max="20" width="30.140625" bestFit="1" customWidth="1"/>
    <col min="21" max="21" width="22.5703125" bestFit="1" customWidth="1"/>
    <col min="22" max="22" width="23.85546875" bestFit="1" customWidth="1"/>
    <col min="23" max="23" width="27.7109375" bestFit="1" customWidth="1"/>
    <col min="24" max="24" width="26.42578125" bestFit="1" customWidth="1"/>
  </cols>
  <sheetData>
    <row r="1" spans="1:24" ht="13.5" thickBot="1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1242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179</v>
      </c>
      <c r="M1" s="20" t="s">
        <v>93</v>
      </c>
      <c r="N1" s="20" t="s">
        <v>172</v>
      </c>
      <c r="O1" s="20" t="s">
        <v>59</v>
      </c>
      <c r="P1" s="20" t="s">
        <v>62</v>
      </c>
      <c r="Q1" s="20" t="s">
        <v>99</v>
      </c>
      <c r="R1" s="20" t="s">
        <v>64</v>
      </c>
      <c r="S1" s="20" t="s">
        <v>100</v>
      </c>
      <c r="T1" s="20" t="s">
        <v>98</v>
      </c>
      <c r="U1" s="20" t="s">
        <v>66</v>
      </c>
      <c r="V1" s="20" t="s">
        <v>102</v>
      </c>
      <c r="W1" s="20" t="s">
        <v>67</v>
      </c>
      <c r="X1" s="20" t="s">
        <v>22</v>
      </c>
    </row>
    <row r="2" spans="1:24" ht="13.5" thickBot="1">
      <c r="A2" s="21">
        <v>13908</v>
      </c>
      <c r="B2" s="21">
        <v>13908</v>
      </c>
      <c r="C2" s="12" t="s">
        <v>601</v>
      </c>
      <c r="D2" s="12" t="s">
        <v>602</v>
      </c>
      <c r="E2" s="12" t="s">
        <v>182</v>
      </c>
      <c r="F2" s="12" t="s">
        <v>1243</v>
      </c>
      <c r="G2" s="12" t="s">
        <v>1244</v>
      </c>
      <c r="H2" s="12" t="s">
        <v>185</v>
      </c>
      <c r="I2" s="12" t="s">
        <v>1245</v>
      </c>
      <c r="J2" s="12" t="s">
        <v>72</v>
      </c>
      <c r="K2" s="12" t="s">
        <v>72</v>
      </c>
      <c r="L2" s="12" t="s">
        <v>187</v>
      </c>
      <c r="M2" s="12" t="s">
        <v>107</v>
      </c>
      <c r="N2" s="12" t="s">
        <v>389</v>
      </c>
      <c r="O2" s="12" t="s">
        <v>73</v>
      </c>
      <c r="P2" s="12" t="s">
        <v>76</v>
      </c>
      <c r="Q2" s="14">
        <v>1600000</v>
      </c>
      <c r="R2" s="14">
        <v>1</v>
      </c>
      <c r="S2" s="14">
        <v>461</v>
      </c>
      <c r="T2" s="14">
        <v>0</v>
      </c>
      <c r="U2" s="14">
        <v>7376</v>
      </c>
      <c r="V2" s="15">
        <v>5.9805524690000004E-3</v>
      </c>
      <c r="W2" s="15">
        <v>1.8386851451E-2</v>
      </c>
      <c r="X2" s="15">
        <f t="shared" ref="X2:X33" si="0">+U2/sum</f>
        <v>2.5853214151343256E-3</v>
      </c>
    </row>
    <row r="3" spans="1:24" ht="13.5" thickBot="1">
      <c r="A3" s="21">
        <v>13908</v>
      </c>
      <c r="B3" s="21">
        <v>13908</v>
      </c>
      <c r="C3" s="12" t="s">
        <v>1246</v>
      </c>
      <c r="D3" s="12" t="s">
        <v>1247</v>
      </c>
      <c r="E3" s="12" t="s">
        <v>182</v>
      </c>
      <c r="F3" s="12" t="s">
        <v>1248</v>
      </c>
      <c r="G3" s="12" t="s">
        <v>1249</v>
      </c>
      <c r="H3" s="12" t="s">
        <v>185</v>
      </c>
      <c r="I3" s="12" t="s">
        <v>1245</v>
      </c>
      <c r="J3" s="12" t="s">
        <v>72</v>
      </c>
      <c r="K3" s="12" t="s">
        <v>72</v>
      </c>
      <c r="L3" s="12" t="s">
        <v>187</v>
      </c>
      <c r="M3" s="12" t="s">
        <v>107</v>
      </c>
      <c r="N3" s="12" t="s">
        <v>836</v>
      </c>
      <c r="O3" s="12" t="s">
        <v>73</v>
      </c>
      <c r="P3" s="12" t="s">
        <v>76</v>
      </c>
      <c r="Q3" s="14">
        <v>12987</v>
      </c>
      <c r="R3" s="14">
        <v>1</v>
      </c>
      <c r="S3" s="14">
        <v>6861</v>
      </c>
      <c r="T3" s="14">
        <v>8.0917100000000008</v>
      </c>
      <c r="U3" s="14">
        <v>899.12977999999998</v>
      </c>
      <c r="V3" s="15">
        <v>1.8142853199999999E-4</v>
      </c>
      <c r="W3" s="15">
        <v>2.241345675E-3</v>
      </c>
      <c r="X3" s="15">
        <f t="shared" si="0"/>
        <v>3.1514906117394452E-4</v>
      </c>
    </row>
    <row r="4" spans="1:24" ht="13.5" thickBot="1">
      <c r="A4" s="21">
        <v>13908</v>
      </c>
      <c r="B4" s="21">
        <v>13908</v>
      </c>
      <c r="C4" s="12" t="s">
        <v>605</v>
      </c>
      <c r="D4" s="12" t="s">
        <v>606</v>
      </c>
      <c r="E4" s="12" t="s">
        <v>182</v>
      </c>
      <c r="F4" s="12" t="s">
        <v>1250</v>
      </c>
      <c r="G4" s="12" t="s">
        <v>1251</v>
      </c>
      <c r="H4" s="12" t="s">
        <v>185</v>
      </c>
      <c r="I4" s="12" t="s">
        <v>1245</v>
      </c>
      <c r="J4" s="12" t="s">
        <v>72</v>
      </c>
      <c r="K4" s="12" t="s">
        <v>72</v>
      </c>
      <c r="L4" s="12" t="s">
        <v>187</v>
      </c>
      <c r="M4" s="12" t="s">
        <v>107</v>
      </c>
      <c r="N4" s="12" t="s">
        <v>246</v>
      </c>
      <c r="O4" s="12" t="s">
        <v>73</v>
      </c>
      <c r="P4" s="12" t="s">
        <v>76</v>
      </c>
      <c r="Q4" s="14">
        <v>127580</v>
      </c>
      <c r="R4" s="14">
        <v>1</v>
      </c>
      <c r="S4" s="14">
        <v>9094</v>
      </c>
      <c r="T4" s="14">
        <v>0</v>
      </c>
      <c r="U4" s="14">
        <v>11602.1252</v>
      </c>
      <c r="V4" s="15">
        <v>1.604621188E-3</v>
      </c>
      <c r="W4" s="15">
        <v>2.8921712658999999E-2</v>
      </c>
      <c r="X4" s="15">
        <f t="shared" si="0"/>
        <v>4.0665974431439295E-3</v>
      </c>
    </row>
    <row r="5" spans="1:24" ht="13.5" thickBot="1">
      <c r="A5" s="21">
        <v>13908</v>
      </c>
      <c r="B5" s="21">
        <v>13908</v>
      </c>
      <c r="C5" s="12" t="s">
        <v>891</v>
      </c>
      <c r="D5" s="12" t="s">
        <v>892</v>
      </c>
      <c r="E5" s="12" t="s">
        <v>182</v>
      </c>
      <c r="F5" s="12" t="s">
        <v>1252</v>
      </c>
      <c r="G5" s="12" t="s">
        <v>1253</v>
      </c>
      <c r="H5" s="12" t="s">
        <v>185</v>
      </c>
      <c r="I5" s="12" t="s">
        <v>1245</v>
      </c>
      <c r="J5" s="12" t="s">
        <v>72</v>
      </c>
      <c r="K5" s="12" t="s">
        <v>72</v>
      </c>
      <c r="L5" s="12" t="s">
        <v>187</v>
      </c>
      <c r="M5" s="12" t="s">
        <v>107</v>
      </c>
      <c r="N5" s="12" t="s">
        <v>205</v>
      </c>
      <c r="O5" s="12" t="s">
        <v>73</v>
      </c>
      <c r="P5" s="12" t="s">
        <v>76</v>
      </c>
      <c r="Q5" s="14">
        <v>386595</v>
      </c>
      <c r="R5" s="14">
        <v>1</v>
      </c>
      <c r="S5" s="14">
        <v>992.1</v>
      </c>
      <c r="T5" s="14">
        <v>36.708509999999997</v>
      </c>
      <c r="U5" s="14">
        <v>3872.1174999999998</v>
      </c>
      <c r="V5" s="15">
        <v>5.2445339799999996E-4</v>
      </c>
      <c r="W5" s="15">
        <v>9.6523927969999999E-3</v>
      </c>
      <c r="X5" s="15">
        <f t="shared" si="0"/>
        <v>1.3571947254157248E-3</v>
      </c>
    </row>
    <row r="6" spans="1:24" ht="13.5" thickBot="1">
      <c r="A6" s="21">
        <v>13908</v>
      </c>
      <c r="B6" s="21">
        <v>13908</v>
      </c>
      <c r="C6" s="12" t="s">
        <v>897</v>
      </c>
      <c r="D6" s="12" t="s">
        <v>898</v>
      </c>
      <c r="E6" s="12" t="s">
        <v>182</v>
      </c>
      <c r="F6" s="12" t="s">
        <v>1254</v>
      </c>
      <c r="G6" s="12" t="s">
        <v>1255</v>
      </c>
      <c r="H6" s="12" t="s">
        <v>185</v>
      </c>
      <c r="I6" s="12" t="s">
        <v>1245</v>
      </c>
      <c r="J6" s="12" t="s">
        <v>72</v>
      </c>
      <c r="K6" s="12" t="s">
        <v>72</v>
      </c>
      <c r="L6" s="12" t="s">
        <v>187</v>
      </c>
      <c r="M6" s="12" t="s">
        <v>107</v>
      </c>
      <c r="N6" s="12" t="s">
        <v>305</v>
      </c>
      <c r="O6" s="12" t="s">
        <v>73</v>
      </c>
      <c r="P6" s="12" t="s">
        <v>76</v>
      </c>
      <c r="Q6" s="14">
        <v>2203942</v>
      </c>
      <c r="R6" s="14">
        <v>1</v>
      </c>
      <c r="S6" s="14">
        <v>546.6</v>
      </c>
      <c r="T6" s="14">
        <v>0</v>
      </c>
      <c r="U6" s="14">
        <v>12046.74697</v>
      </c>
      <c r="V6" s="15">
        <v>7.9539044199999995E-4</v>
      </c>
      <c r="W6" s="15">
        <v>3.0030063315000001E-2</v>
      </c>
      <c r="X6" s="15">
        <f t="shared" si="0"/>
        <v>4.2224393877773256E-3</v>
      </c>
    </row>
    <row r="7" spans="1:24" ht="13.5" thickBot="1">
      <c r="A7" s="21">
        <v>13908</v>
      </c>
      <c r="B7" s="21">
        <v>13908</v>
      </c>
      <c r="C7" s="12" t="s">
        <v>1256</v>
      </c>
      <c r="D7" s="12" t="s">
        <v>1257</v>
      </c>
      <c r="E7" s="12" t="s">
        <v>182</v>
      </c>
      <c r="F7" s="12" t="s">
        <v>1258</v>
      </c>
      <c r="G7" s="12" t="s">
        <v>1259</v>
      </c>
      <c r="H7" s="12" t="s">
        <v>185</v>
      </c>
      <c r="I7" s="12" t="s">
        <v>1260</v>
      </c>
      <c r="J7" s="12" t="s">
        <v>72</v>
      </c>
      <c r="K7" s="12" t="s">
        <v>72</v>
      </c>
      <c r="L7" s="12" t="s">
        <v>187</v>
      </c>
      <c r="M7" s="12" t="s">
        <v>107</v>
      </c>
      <c r="N7" s="12" t="s">
        <v>262</v>
      </c>
      <c r="O7" s="12" t="s">
        <v>73</v>
      </c>
      <c r="P7" s="12" t="s">
        <v>76</v>
      </c>
      <c r="Q7" s="14">
        <v>726992</v>
      </c>
      <c r="R7" s="14">
        <v>1</v>
      </c>
      <c r="S7" s="14">
        <v>203</v>
      </c>
      <c r="T7" s="14">
        <v>0</v>
      </c>
      <c r="U7" s="14">
        <v>1475.79376</v>
      </c>
      <c r="V7" s="15">
        <v>2.7963190299999999E-4</v>
      </c>
      <c r="W7" s="15">
        <v>3.6788504110000001E-3</v>
      </c>
      <c r="X7" s="15">
        <f t="shared" si="0"/>
        <v>5.1727239859674723E-4</v>
      </c>
    </row>
    <row r="8" spans="1:24" ht="13.5" thickBot="1">
      <c r="A8" s="21">
        <v>13908</v>
      </c>
      <c r="B8" s="21">
        <v>13908</v>
      </c>
      <c r="C8" s="12" t="s">
        <v>832</v>
      </c>
      <c r="D8" s="12" t="s">
        <v>833</v>
      </c>
      <c r="E8" s="12" t="s">
        <v>182</v>
      </c>
      <c r="F8" s="12" t="s">
        <v>1261</v>
      </c>
      <c r="G8" s="12" t="s">
        <v>1262</v>
      </c>
      <c r="H8" s="12" t="s">
        <v>185</v>
      </c>
      <c r="I8" s="12" t="s">
        <v>1245</v>
      </c>
      <c r="J8" s="12" t="s">
        <v>72</v>
      </c>
      <c r="K8" s="12" t="s">
        <v>72</v>
      </c>
      <c r="L8" s="12" t="s">
        <v>187</v>
      </c>
      <c r="M8" s="12" t="s">
        <v>107</v>
      </c>
      <c r="N8" s="12" t="s">
        <v>836</v>
      </c>
      <c r="O8" s="12" t="s">
        <v>73</v>
      </c>
      <c r="P8" s="12" t="s">
        <v>76</v>
      </c>
      <c r="Q8" s="14">
        <v>3100</v>
      </c>
      <c r="R8" s="14">
        <v>1</v>
      </c>
      <c r="S8" s="14">
        <v>32170</v>
      </c>
      <c r="T8" s="14">
        <v>0</v>
      </c>
      <c r="U8" s="14">
        <v>997.27</v>
      </c>
      <c r="V8" s="15">
        <v>2.02182699E-4</v>
      </c>
      <c r="W8" s="15">
        <v>2.4859890649999998E-3</v>
      </c>
      <c r="X8" s="15">
        <f t="shared" si="0"/>
        <v>3.495476528838136E-4</v>
      </c>
    </row>
    <row r="9" spans="1:24" ht="13.5" thickBot="1">
      <c r="A9" s="21">
        <v>13908</v>
      </c>
      <c r="B9" s="21">
        <v>13908</v>
      </c>
      <c r="C9" s="12" t="s">
        <v>1263</v>
      </c>
      <c r="D9" s="12" t="s">
        <v>1264</v>
      </c>
      <c r="E9" s="12" t="s">
        <v>182</v>
      </c>
      <c r="F9" s="12" t="s">
        <v>1265</v>
      </c>
      <c r="G9" s="12" t="s">
        <v>1266</v>
      </c>
      <c r="H9" s="12" t="s">
        <v>185</v>
      </c>
      <c r="I9" s="12" t="s">
        <v>1245</v>
      </c>
      <c r="J9" s="12" t="s">
        <v>72</v>
      </c>
      <c r="K9" s="12" t="s">
        <v>72</v>
      </c>
      <c r="L9" s="12" t="s">
        <v>187</v>
      </c>
      <c r="M9" s="12" t="s">
        <v>107</v>
      </c>
      <c r="N9" s="12" t="s">
        <v>1267</v>
      </c>
      <c r="O9" s="12" t="s">
        <v>73</v>
      </c>
      <c r="P9" s="12" t="s">
        <v>76</v>
      </c>
      <c r="Q9" s="14">
        <v>54028</v>
      </c>
      <c r="R9" s="14">
        <v>1</v>
      </c>
      <c r="S9" s="14">
        <v>3094</v>
      </c>
      <c r="T9" s="14">
        <v>0</v>
      </c>
      <c r="U9" s="14">
        <v>1671.6263200000001</v>
      </c>
      <c r="V9" s="15">
        <v>2.1459277750000001E-3</v>
      </c>
      <c r="W9" s="15">
        <v>4.1670207189999997E-3</v>
      </c>
      <c r="X9" s="15">
        <f t="shared" si="0"/>
        <v>5.859125980474763E-4</v>
      </c>
    </row>
    <row r="10" spans="1:24" ht="13.5" thickBot="1">
      <c r="A10" s="21">
        <v>13908</v>
      </c>
      <c r="B10" s="21">
        <v>13908</v>
      </c>
      <c r="C10" s="12" t="s">
        <v>1268</v>
      </c>
      <c r="D10" s="12" t="s">
        <v>1269</v>
      </c>
      <c r="E10" s="12" t="s">
        <v>182</v>
      </c>
      <c r="F10" s="12" t="s">
        <v>1270</v>
      </c>
      <c r="G10" s="12" t="s">
        <v>1271</v>
      </c>
      <c r="H10" s="12" t="s">
        <v>185</v>
      </c>
      <c r="I10" s="12" t="s">
        <v>1245</v>
      </c>
      <c r="J10" s="12" t="s">
        <v>72</v>
      </c>
      <c r="K10" s="12" t="s">
        <v>72</v>
      </c>
      <c r="L10" s="12" t="s">
        <v>187</v>
      </c>
      <c r="M10" s="12" t="s">
        <v>107</v>
      </c>
      <c r="N10" s="12" t="s">
        <v>1272</v>
      </c>
      <c r="O10" s="12" t="s">
        <v>73</v>
      </c>
      <c r="P10" s="12" t="s">
        <v>76</v>
      </c>
      <c r="Q10" s="14">
        <v>16060</v>
      </c>
      <c r="R10" s="14">
        <v>1</v>
      </c>
      <c r="S10" s="14">
        <v>56600</v>
      </c>
      <c r="T10" s="14">
        <v>0</v>
      </c>
      <c r="U10" s="14">
        <v>9089.9599999999991</v>
      </c>
      <c r="V10" s="15">
        <v>2.5545141399999999E-4</v>
      </c>
      <c r="W10" s="15">
        <v>2.2659401331000001E-2</v>
      </c>
      <c r="X10" s="15">
        <f t="shared" si="0"/>
        <v>3.1860721598040149E-3</v>
      </c>
    </row>
    <row r="11" spans="1:24" ht="13.5" thickBot="1">
      <c r="A11" s="21">
        <v>13908</v>
      </c>
      <c r="B11" s="21">
        <v>13908</v>
      </c>
      <c r="C11" s="12" t="s">
        <v>921</v>
      </c>
      <c r="D11" s="12" t="s">
        <v>922</v>
      </c>
      <c r="E11" s="12" t="s">
        <v>182</v>
      </c>
      <c r="F11" s="12" t="s">
        <v>1273</v>
      </c>
      <c r="G11" s="12" t="s">
        <v>1274</v>
      </c>
      <c r="H11" s="12" t="s">
        <v>185</v>
      </c>
      <c r="I11" s="12" t="s">
        <v>1245</v>
      </c>
      <c r="J11" s="12" t="s">
        <v>72</v>
      </c>
      <c r="K11" s="12" t="s">
        <v>72</v>
      </c>
      <c r="L11" s="12" t="s">
        <v>187</v>
      </c>
      <c r="M11" s="12" t="s">
        <v>107</v>
      </c>
      <c r="N11" s="12" t="s">
        <v>188</v>
      </c>
      <c r="O11" s="12" t="s">
        <v>73</v>
      </c>
      <c r="P11" s="12" t="s">
        <v>76</v>
      </c>
      <c r="Q11" s="14">
        <v>301190</v>
      </c>
      <c r="R11" s="14">
        <v>1</v>
      </c>
      <c r="S11" s="14">
        <v>2089</v>
      </c>
      <c r="T11" s="14">
        <v>0</v>
      </c>
      <c r="U11" s="14">
        <v>6291.8590999999997</v>
      </c>
      <c r="V11" s="15">
        <v>2.3339683900000001E-4</v>
      </c>
      <c r="W11" s="15">
        <v>1.5684311092999999E-2</v>
      </c>
      <c r="X11" s="15">
        <f t="shared" si="0"/>
        <v>2.2053251182534957E-3</v>
      </c>
    </row>
    <row r="12" spans="1:24" ht="13.5" thickBot="1">
      <c r="A12" s="21">
        <v>13908</v>
      </c>
      <c r="B12" s="21">
        <v>13908</v>
      </c>
      <c r="C12" s="12" t="s">
        <v>632</v>
      </c>
      <c r="D12" s="12" t="s">
        <v>633</v>
      </c>
      <c r="E12" s="12" t="s">
        <v>182</v>
      </c>
      <c r="F12" s="12" t="s">
        <v>1275</v>
      </c>
      <c r="G12" s="12" t="s">
        <v>1276</v>
      </c>
      <c r="H12" s="12" t="s">
        <v>185</v>
      </c>
      <c r="I12" s="12" t="s">
        <v>1245</v>
      </c>
      <c r="J12" s="12" t="s">
        <v>72</v>
      </c>
      <c r="K12" s="12" t="s">
        <v>72</v>
      </c>
      <c r="L12" s="12" t="s">
        <v>187</v>
      </c>
      <c r="M12" s="12" t="s">
        <v>107</v>
      </c>
      <c r="N12" s="12" t="s">
        <v>205</v>
      </c>
      <c r="O12" s="12" t="s">
        <v>73</v>
      </c>
      <c r="P12" s="12" t="s">
        <v>76</v>
      </c>
      <c r="Q12" s="14">
        <v>19576</v>
      </c>
      <c r="R12" s="14">
        <v>1</v>
      </c>
      <c r="S12" s="14">
        <v>28940</v>
      </c>
      <c r="T12" s="14">
        <v>37.026020000000003</v>
      </c>
      <c r="U12" s="14">
        <v>5702.32042</v>
      </c>
      <c r="V12" s="15">
        <v>4.1140017199999999E-4</v>
      </c>
      <c r="W12" s="15">
        <v>1.4214712375999999E-2</v>
      </c>
      <c r="X12" s="15">
        <f t="shared" si="0"/>
        <v>1.9986891401550656E-3</v>
      </c>
    </row>
    <row r="13" spans="1:24" ht="13.5" thickBot="1">
      <c r="A13" s="21">
        <v>13908</v>
      </c>
      <c r="B13" s="21">
        <v>13908</v>
      </c>
      <c r="C13" s="12" t="s">
        <v>1277</v>
      </c>
      <c r="D13" s="12" t="s">
        <v>1278</v>
      </c>
      <c r="E13" s="12" t="s">
        <v>182</v>
      </c>
      <c r="F13" s="12" t="s">
        <v>1279</v>
      </c>
      <c r="G13" s="12" t="s">
        <v>1280</v>
      </c>
      <c r="H13" s="12" t="s">
        <v>185</v>
      </c>
      <c r="I13" s="12" t="s">
        <v>1245</v>
      </c>
      <c r="J13" s="12" t="s">
        <v>72</v>
      </c>
      <c r="K13" s="12" t="s">
        <v>72</v>
      </c>
      <c r="L13" s="12" t="s">
        <v>187</v>
      </c>
      <c r="M13" s="12" t="s">
        <v>107</v>
      </c>
      <c r="N13" s="12" t="s">
        <v>1281</v>
      </c>
      <c r="O13" s="12" t="s">
        <v>73</v>
      </c>
      <c r="P13" s="12" t="s">
        <v>76</v>
      </c>
      <c r="Q13" s="14">
        <v>500</v>
      </c>
      <c r="R13" s="14">
        <v>1</v>
      </c>
      <c r="S13" s="14">
        <v>14540</v>
      </c>
      <c r="T13" s="14">
        <v>0</v>
      </c>
      <c r="U13" s="14">
        <v>72.7</v>
      </c>
      <c r="V13" s="15">
        <v>4.2767388771216797E-5</v>
      </c>
      <c r="W13" s="15">
        <v>1.8122615200000001E-4</v>
      </c>
      <c r="X13" s="15">
        <f t="shared" si="0"/>
        <v>2.5481679349276773E-5</v>
      </c>
    </row>
    <row r="14" spans="1:24" ht="13.5" thickBot="1">
      <c r="A14" s="21">
        <v>13908</v>
      </c>
      <c r="B14" s="21">
        <v>13908</v>
      </c>
      <c r="C14" s="12" t="s">
        <v>609</v>
      </c>
      <c r="D14" s="12" t="s">
        <v>610</v>
      </c>
      <c r="E14" s="12" t="s">
        <v>182</v>
      </c>
      <c r="F14" s="12" t="s">
        <v>1282</v>
      </c>
      <c r="G14" s="12" t="s">
        <v>1283</v>
      </c>
      <c r="H14" s="12" t="s">
        <v>185</v>
      </c>
      <c r="I14" s="12" t="s">
        <v>1245</v>
      </c>
      <c r="J14" s="12" t="s">
        <v>72</v>
      </c>
      <c r="K14" s="12" t="s">
        <v>72</v>
      </c>
      <c r="L14" s="12" t="s">
        <v>187</v>
      </c>
      <c r="M14" s="12" t="s">
        <v>107</v>
      </c>
      <c r="N14" s="12" t="s">
        <v>196</v>
      </c>
      <c r="O14" s="12" t="s">
        <v>73</v>
      </c>
      <c r="P14" s="12" t="s">
        <v>76</v>
      </c>
      <c r="Q14" s="14">
        <v>329659</v>
      </c>
      <c r="R14" s="14">
        <v>1</v>
      </c>
      <c r="S14" s="14">
        <v>1661</v>
      </c>
      <c r="T14" s="14">
        <v>0</v>
      </c>
      <c r="U14" s="14">
        <v>5475.6359899999998</v>
      </c>
      <c r="V14" s="15">
        <v>1.1678453489999999E-3</v>
      </c>
      <c r="W14" s="15">
        <v>1.36496347E-2</v>
      </c>
      <c r="X14" s="15">
        <f t="shared" si="0"/>
        <v>1.919235220502609E-3</v>
      </c>
    </row>
    <row r="15" spans="1:24" ht="13.5" thickBot="1">
      <c r="A15" s="21">
        <v>13908</v>
      </c>
      <c r="B15" s="21">
        <v>13908</v>
      </c>
      <c r="C15" s="12" t="s">
        <v>1284</v>
      </c>
      <c r="D15" s="12" t="s">
        <v>1285</v>
      </c>
      <c r="E15" s="12" t="s">
        <v>182</v>
      </c>
      <c r="F15" s="12" t="s">
        <v>1286</v>
      </c>
      <c r="G15" s="12" t="s">
        <v>1287</v>
      </c>
      <c r="H15" s="12" t="s">
        <v>185</v>
      </c>
      <c r="I15" s="12" t="s">
        <v>1245</v>
      </c>
      <c r="J15" s="12" t="s">
        <v>72</v>
      </c>
      <c r="K15" s="12" t="s">
        <v>72</v>
      </c>
      <c r="L15" s="12" t="s">
        <v>187</v>
      </c>
      <c r="M15" s="12" t="s">
        <v>107</v>
      </c>
      <c r="N15" s="12" t="s">
        <v>434</v>
      </c>
      <c r="O15" s="12" t="s">
        <v>73</v>
      </c>
      <c r="P15" s="12" t="s">
        <v>76</v>
      </c>
      <c r="Q15" s="14">
        <v>18268</v>
      </c>
      <c r="R15" s="14">
        <v>1</v>
      </c>
      <c r="S15" s="14">
        <v>1352</v>
      </c>
      <c r="T15" s="14">
        <v>0</v>
      </c>
      <c r="U15" s="14">
        <v>246.98336</v>
      </c>
      <c r="V15" s="15">
        <v>4.9852856499999995E-4</v>
      </c>
      <c r="W15" s="15">
        <v>6.1567873500000003E-4</v>
      </c>
      <c r="X15" s="15">
        <f t="shared" si="0"/>
        <v>8.6568786576712389E-5</v>
      </c>
    </row>
    <row r="16" spans="1:24" ht="13.5" thickBot="1">
      <c r="A16" s="21">
        <v>13908</v>
      </c>
      <c r="B16" s="21">
        <v>13908</v>
      </c>
      <c r="C16" s="12" t="s">
        <v>1288</v>
      </c>
      <c r="D16" s="12" t="s">
        <v>1289</v>
      </c>
      <c r="E16" s="12" t="s">
        <v>182</v>
      </c>
      <c r="F16" s="12" t="s">
        <v>1290</v>
      </c>
      <c r="G16" s="12" t="s">
        <v>1291</v>
      </c>
      <c r="H16" s="12" t="s">
        <v>185</v>
      </c>
      <c r="I16" s="12" t="s">
        <v>1245</v>
      </c>
      <c r="J16" s="12" t="s">
        <v>72</v>
      </c>
      <c r="K16" s="12" t="s">
        <v>72</v>
      </c>
      <c r="L16" s="12" t="s">
        <v>187</v>
      </c>
      <c r="M16" s="12" t="s">
        <v>107</v>
      </c>
      <c r="N16" s="12" t="s">
        <v>270</v>
      </c>
      <c r="O16" s="12" t="s">
        <v>73</v>
      </c>
      <c r="P16" s="12" t="s">
        <v>76</v>
      </c>
      <c r="Q16" s="14">
        <v>10200</v>
      </c>
      <c r="R16" s="14">
        <v>1</v>
      </c>
      <c r="S16" s="14">
        <v>18290</v>
      </c>
      <c r="T16" s="14">
        <v>0</v>
      </c>
      <c r="U16" s="14">
        <v>1865.58</v>
      </c>
      <c r="V16" s="15">
        <v>4.9506132599999998E-4</v>
      </c>
      <c r="W16" s="15">
        <v>4.6505073649999997E-3</v>
      </c>
      <c r="X16" s="15">
        <f t="shared" si="0"/>
        <v>6.538942415464066E-4</v>
      </c>
    </row>
    <row r="17" spans="1:24" ht="13.5" thickBot="1">
      <c r="A17" s="21">
        <v>13908</v>
      </c>
      <c r="B17" s="21">
        <v>13908</v>
      </c>
      <c r="C17" s="12" t="s">
        <v>1292</v>
      </c>
      <c r="D17" s="12" t="s">
        <v>1293</v>
      </c>
      <c r="E17" s="12" t="s">
        <v>182</v>
      </c>
      <c r="F17" s="12" t="s">
        <v>1294</v>
      </c>
      <c r="G17" s="12" t="s">
        <v>1295</v>
      </c>
      <c r="H17" s="12" t="s">
        <v>185</v>
      </c>
      <c r="I17" s="12" t="s">
        <v>1260</v>
      </c>
      <c r="J17" s="12" t="s">
        <v>72</v>
      </c>
      <c r="K17" s="12" t="s">
        <v>72</v>
      </c>
      <c r="L17" s="12" t="s">
        <v>187</v>
      </c>
      <c r="M17" s="12" t="s">
        <v>107</v>
      </c>
      <c r="N17" s="12" t="s">
        <v>262</v>
      </c>
      <c r="O17" s="12" t="s">
        <v>73</v>
      </c>
      <c r="P17" s="12" t="s">
        <v>76</v>
      </c>
      <c r="Q17" s="14">
        <v>318850</v>
      </c>
      <c r="R17" s="14">
        <v>1</v>
      </c>
      <c r="S17" s="14">
        <v>370.8</v>
      </c>
      <c r="T17" s="14">
        <v>42.043849999999999</v>
      </c>
      <c r="U17" s="14">
        <v>1224.3396499999999</v>
      </c>
      <c r="V17" s="15">
        <v>2.8370690099999997E-4</v>
      </c>
      <c r="W17" s="15">
        <v>3.0520270160000001E-3</v>
      </c>
      <c r="X17" s="15">
        <f t="shared" si="0"/>
        <v>4.2913659389141331E-4</v>
      </c>
    </row>
    <row r="18" spans="1:24" ht="13.5" thickBot="1">
      <c r="A18" s="21">
        <v>13908</v>
      </c>
      <c r="B18" s="21">
        <v>13908</v>
      </c>
      <c r="C18" s="12" t="s">
        <v>674</v>
      </c>
      <c r="D18" s="12" t="s">
        <v>675</v>
      </c>
      <c r="E18" s="12" t="s">
        <v>182</v>
      </c>
      <c r="F18" s="12" t="s">
        <v>1296</v>
      </c>
      <c r="G18" s="12" t="s">
        <v>1297</v>
      </c>
      <c r="H18" s="12" t="s">
        <v>185</v>
      </c>
      <c r="I18" s="12" t="s">
        <v>1245</v>
      </c>
      <c r="J18" s="12" t="s">
        <v>72</v>
      </c>
      <c r="K18" s="12" t="s">
        <v>72</v>
      </c>
      <c r="L18" s="12" t="s">
        <v>187</v>
      </c>
      <c r="M18" s="12" t="s">
        <v>107</v>
      </c>
      <c r="N18" s="12" t="s">
        <v>196</v>
      </c>
      <c r="O18" s="12" t="s">
        <v>73</v>
      </c>
      <c r="P18" s="12" t="s">
        <v>76</v>
      </c>
      <c r="Q18" s="14">
        <v>8000</v>
      </c>
      <c r="R18" s="14">
        <v>1</v>
      </c>
      <c r="S18" s="14">
        <v>20100</v>
      </c>
      <c r="T18" s="14">
        <v>0</v>
      </c>
      <c r="U18" s="14">
        <v>1608</v>
      </c>
      <c r="V18" s="15">
        <v>8.91749124E-4</v>
      </c>
      <c r="W18" s="15">
        <v>4.0084133850000004E-3</v>
      </c>
      <c r="X18" s="15">
        <f t="shared" si="0"/>
        <v>5.6361128464425109E-4</v>
      </c>
    </row>
    <row r="19" spans="1:24" ht="13.5" thickBot="1">
      <c r="A19" s="21">
        <v>13908</v>
      </c>
      <c r="B19" s="21">
        <v>13908</v>
      </c>
      <c r="C19" s="12" t="s">
        <v>624</v>
      </c>
      <c r="D19" s="12" t="s">
        <v>625</v>
      </c>
      <c r="E19" s="12" t="s">
        <v>182</v>
      </c>
      <c r="F19" s="12" t="s">
        <v>1298</v>
      </c>
      <c r="G19" s="12" t="s">
        <v>1299</v>
      </c>
      <c r="H19" s="12" t="s">
        <v>185</v>
      </c>
      <c r="I19" s="12" t="s">
        <v>1245</v>
      </c>
      <c r="J19" s="12" t="s">
        <v>72</v>
      </c>
      <c r="K19" s="12" t="s">
        <v>72</v>
      </c>
      <c r="L19" s="12" t="s">
        <v>187</v>
      </c>
      <c r="M19" s="12" t="s">
        <v>107</v>
      </c>
      <c r="N19" s="12" t="s">
        <v>205</v>
      </c>
      <c r="O19" s="12" t="s">
        <v>73</v>
      </c>
      <c r="P19" s="12" t="s">
        <v>76</v>
      </c>
      <c r="Q19" s="14">
        <v>5700</v>
      </c>
      <c r="R19" s="14">
        <v>1</v>
      </c>
      <c r="S19" s="14">
        <v>17320</v>
      </c>
      <c r="T19" s="14">
        <v>0</v>
      </c>
      <c r="U19" s="14">
        <v>987.24</v>
      </c>
      <c r="V19" s="15">
        <v>3.2171367500000001E-4</v>
      </c>
      <c r="W19" s="15">
        <v>2.460986337E-3</v>
      </c>
      <c r="X19" s="15">
        <f t="shared" si="0"/>
        <v>3.4603209244539202E-4</v>
      </c>
    </row>
    <row r="20" spans="1:24" ht="13.5" thickBot="1">
      <c r="A20" s="21">
        <v>13908</v>
      </c>
      <c r="B20" s="21">
        <v>13908</v>
      </c>
      <c r="C20" s="12" t="s">
        <v>947</v>
      </c>
      <c r="D20" s="12" t="s">
        <v>948</v>
      </c>
      <c r="E20" s="12" t="s">
        <v>182</v>
      </c>
      <c r="F20" s="12" t="s">
        <v>1300</v>
      </c>
      <c r="G20" s="12" t="s">
        <v>1301</v>
      </c>
      <c r="H20" s="12" t="s">
        <v>185</v>
      </c>
      <c r="I20" s="12" t="s">
        <v>1245</v>
      </c>
      <c r="J20" s="12" t="s">
        <v>72</v>
      </c>
      <c r="K20" s="12" t="s">
        <v>72</v>
      </c>
      <c r="L20" s="12" t="s">
        <v>187</v>
      </c>
      <c r="M20" s="12" t="s">
        <v>107</v>
      </c>
      <c r="N20" s="12" t="s">
        <v>196</v>
      </c>
      <c r="O20" s="12" t="s">
        <v>73</v>
      </c>
      <c r="P20" s="12" t="s">
        <v>76</v>
      </c>
      <c r="Q20" s="14">
        <v>149970</v>
      </c>
      <c r="R20" s="14">
        <v>1</v>
      </c>
      <c r="S20" s="14">
        <v>1157</v>
      </c>
      <c r="T20" s="14">
        <v>0</v>
      </c>
      <c r="U20" s="14">
        <v>1735.1529</v>
      </c>
      <c r="V20" s="15">
        <v>4.5321991500000002E-4</v>
      </c>
      <c r="W20" s="15">
        <v>4.3253794219999999E-3</v>
      </c>
      <c r="X20" s="15">
        <f t="shared" si="0"/>
        <v>6.0817895212885429E-4</v>
      </c>
    </row>
    <row r="21" spans="1:24" ht="13.5" thickBot="1">
      <c r="A21" s="21">
        <v>13908</v>
      </c>
      <c r="B21" s="21">
        <v>13908</v>
      </c>
      <c r="C21" s="12" t="s">
        <v>1302</v>
      </c>
      <c r="D21" s="12" t="s">
        <v>1303</v>
      </c>
      <c r="E21" s="12" t="s">
        <v>182</v>
      </c>
      <c r="F21" s="12" t="s">
        <v>1304</v>
      </c>
      <c r="G21" s="12" t="s">
        <v>1305</v>
      </c>
      <c r="H21" s="12" t="s">
        <v>185</v>
      </c>
      <c r="I21" s="12" t="s">
        <v>1245</v>
      </c>
      <c r="J21" s="12" t="s">
        <v>72</v>
      </c>
      <c r="K21" s="12" t="s">
        <v>72</v>
      </c>
      <c r="L21" s="12" t="s">
        <v>187</v>
      </c>
      <c r="M21" s="12" t="s">
        <v>107</v>
      </c>
      <c r="N21" s="12" t="s">
        <v>836</v>
      </c>
      <c r="O21" s="12" t="s">
        <v>73</v>
      </c>
      <c r="P21" s="12" t="s">
        <v>76</v>
      </c>
      <c r="Q21" s="14">
        <v>12000</v>
      </c>
      <c r="R21" s="14">
        <v>1</v>
      </c>
      <c r="S21" s="14">
        <v>8638</v>
      </c>
      <c r="T21" s="14">
        <v>9.84</v>
      </c>
      <c r="U21" s="14">
        <v>1046.4000000000001</v>
      </c>
      <c r="V21" s="15">
        <v>1.8864663799999999E-4</v>
      </c>
      <c r="W21" s="15">
        <v>2.6084600540000002E-3</v>
      </c>
      <c r="X21" s="15">
        <f t="shared" si="0"/>
        <v>3.6676794045506489E-4</v>
      </c>
    </row>
    <row r="22" spans="1:24" ht="13.5" thickBot="1">
      <c r="A22" s="21">
        <v>13908</v>
      </c>
      <c r="B22" s="21">
        <v>13908</v>
      </c>
      <c r="C22" s="12" t="s">
        <v>784</v>
      </c>
      <c r="D22" s="12" t="s">
        <v>785</v>
      </c>
      <c r="E22" s="12" t="s">
        <v>182</v>
      </c>
      <c r="F22" s="12" t="s">
        <v>1306</v>
      </c>
      <c r="G22" s="12" t="s">
        <v>1307</v>
      </c>
      <c r="H22" s="12" t="s">
        <v>185</v>
      </c>
      <c r="I22" s="12" t="s">
        <v>1245</v>
      </c>
      <c r="J22" s="12" t="s">
        <v>72</v>
      </c>
      <c r="K22" s="12" t="s">
        <v>72</v>
      </c>
      <c r="L22" s="12" t="s">
        <v>187</v>
      </c>
      <c r="M22" s="12" t="s">
        <v>107</v>
      </c>
      <c r="N22" s="12" t="s">
        <v>196</v>
      </c>
      <c r="O22" s="12" t="s">
        <v>73</v>
      </c>
      <c r="P22" s="12" t="s">
        <v>76</v>
      </c>
      <c r="Q22" s="14">
        <v>105000</v>
      </c>
      <c r="R22" s="14">
        <v>1</v>
      </c>
      <c r="S22" s="14">
        <v>265.60000000000002</v>
      </c>
      <c r="T22" s="14">
        <v>0</v>
      </c>
      <c r="U22" s="14">
        <v>278.88</v>
      </c>
      <c r="V22" s="15">
        <v>2.6282728299999999E-4</v>
      </c>
      <c r="W22" s="15">
        <v>6.951905E-4</v>
      </c>
      <c r="X22" s="15">
        <f t="shared" si="0"/>
        <v>9.7748703396510403E-5</v>
      </c>
    </row>
    <row r="23" spans="1:24" ht="13.5" thickBot="1">
      <c r="A23" s="21">
        <v>13908</v>
      </c>
      <c r="B23" s="21">
        <v>13908</v>
      </c>
      <c r="C23" s="12" t="s">
        <v>1308</v>
      </c>
      <c r="D23" s="12" t="s">
        <v>1309</v>
      </c>
      <c r="E23" s="12" t="s">
        <v>182</v>
      </c>
      <c r="F23" s="12" t="s">
        <v>1310</v>
      </c>
      <c r="G23" s="12" t="s">
        <v>1311</v>
      </c>
      <c r="H23" s="12" t="s">
        <v>185</v>
      </c>
      <c r="I23" s="12" t="s">
        <v>1260</v>
      </c>
      <c r="J23" s="12" t="s">
        <v>72</v>
      </c>
      <c r="K23" s="12" t="s">
        <v>72</v>
      </c>
      <c r="L23" s="12" t="s">
        <v>187</v>
      </c>
      <c r="M23" s="12" t="s">
        <v>107</v>
      </c>
      <c r="N23" s="12" t="s">
        <v>262</v>
      </c>
      <c r="O23" s="12" t="s">
        <v>73</v>
      </c>
      <c r="P23" s="12" t="s">
        <v>76</v>
      </c>
      <c r="Q23" s="14">
        <v>343254</v>
      </c>
      <c r="R23" s="14">
        <v>1</v>
      </c>
      <c r="S23" s="14">
        <v>1249</v>
      </c>
      <c r="T23" s="14">
        <v>65.012169999999998</v>
      </c>
      <c r="U23" s="14">
        <v>4352.2546300000004</v>
      </c>
      <c r="V23" s="15">
        <v>2.9242605499999998E-4</v>
      </c>
      <c r="W23" s="15">
        <v>1.0849275943E-2</v>
      </c>
      <c r="X23" s="15">
        <f t="shared" si="0"/>
        <v>1.5254849646226304E-3</v>
      </c>
    </row>
    <row r="24" spans="1:24" ht="13.5" thickBot="1">
      <c r="A24" s="21">
        <v>13908</v>
      </c>
      <c r="B24" s="21">
        <v>13908</v>
      </c>
      <c r="C24" s="12" t="s">
        <v>1312</v>
      </c>
      <c r="D24" s="12" t="s">
        <v>1313</v>
      </c>
      <c r="E24" s="12" t="s">
        <v>182</v>
      </c>
      <c r="F24" s="12" t="s">
        <v>1314</v>
      </c>
      <c r="G24" s="12" t="s">
        <v>1315</v>
      </c>
      <c r="H24" s="12" t="s">
        <v>185</v>
      </c>
      <c r="I24" s="12" t="s">
        <v>1245</v>
      </c>
      <c r="J24" s="12" t="s">
        <v>72</v>
      </c>
      <c r="K24" s="12" t="s">
        <v>72</v>
      </c>
      <c r="L24" s="12" t="s">
        <v>187</v>
      </c>
      <c r="M24" s="12" t="s">
        <v>107</v>
      </c>
      <c r="N24" s="12" t="s">
        <v>246</v>
      </c>
      <c r="O24" s="12" t="s">
        <v>73</v>
      </c>
      <c r="P24" s="12" t="s">
        <v>76</v>
      </c>
      <c r="Q24" s="14">
        <v>338</v>
      </c>
      <c r="R24" s="14">
        <v>1</v>
      </c>
      <c r="S24" s="14">
        <v>18600</v>
      </c>
      <c r="T24" s="14">
        <v>0.81318000000000001</v>
      </c>
      <c r="U24" s="14">
        <v>63.681179999999998</v>
      </c>
      <c r="V24" s="15">
        <v>5.4212261437379702E-6</v>
      </c>
      <c r="W24" s="15">
        <v>1.58744088E-4</v>
      </c>
      <c r="X24" s="15">
        <f t="shared" si="0"/>
        <v>2.2320542081754843E-5</v>
      </c>
    </row>
    <row r="25" spans="1:24" ht="13.5" thickBot="1">
      <c r="A25" s="21">
        <v>13908</v>
      </c>
      <c r="B25" s="21">
        <v>13908</v>
      </c>
      <c r="C25" s="12" t="s">
        <v>959</v>
      </c>
      <c r="D25" s="12" t="s">
        <v>960</v>
      </c>
      <c r="E25" s="12" t="s">
        <v>182</v>
      </c>
      <c r="F25" s="12" t="s">
        <v>1316</v>
      </c>
      <c r="G25" s="12" t="s">
        <v>1317</v>
      </c>
      <c r="H25" s="12" t="s">
        <v>185</v>
      </c>
      <c r="I25" s="12" t="s">
        <v>1245</v>
      </c>
      <c r="J25" s="12" t="s">
        <v>72</v>
      </c>
      <c r="K25" s="12" t="s">
        <v>72</v>
      </c>
      <c r="L25" s="12" t="s">
        <v>187</v>
      </c>
      <c r="M25" s="12" t="s">
        <v>107</v>
      </c>
      <c r="N25" s="12" t="s">
        <v>246</v>
      </c>
      <c r="O25" s="12" t="s">
        <v>73</v>
      </c>
      <c r="P25" s="12" t="s">
        <v>76</v>
      </c>
      <c r="Q25" s="14">
        <v>66237</v>
      </c>
      <c r="R25" s="14">
        <v>1</v>
      </c>
      <c r="S25" s="14">
        <v>5909</v>
      </c>
      <c r="T25" s="14">
        <v>0</v>
      </c>
      <c r="U25" s="14">
        <v>3913.9443299999998</v>
      </c>
      <c r="V25" s="15">
        <v>3.2022421900000002E-4</v>
      </c>
      <c r="W25" s="15">
        <v>9.7566584849999999E-3</v>
      </c>
      <c r="X25" s="15">
        <f t="shared" si="0"/>
        <v>1.37185521881678E-3</v>
      </c>
    </row>
    <row r="26" spans="1:24" ht="13.5" thickBot="1">
      <c r="A26" s="21">
        <v>13908</v>
      </c>
      <c r="B26" s="21">
        <v>13908</v>
      </c>
      <c r="C26" s="12" t="s">
        <v>1318</v>
      </c>
      <c r="D26" s="12" t="s">
        <v>1319</v>
      </c>
      <c r="E26" s="12" t="s">
        <v>182</v>
      </c>
      <c r="F26" s="12" t="s">
        <v>1320</v>
      </c>
      <c r="G26" s="12" t="s">
        <v>1321</v>
      </c>
      <c r="H26" s="12" t="s">
        <v>185</v>
      </c>
      <c r="I26" s="12" t="s">
        <v>1245</v>
      </c>
      <c r="J26" s="12" t="s">
        <v>72</v>
      </c>
      <c r="K26" s="12" t="s">
        <v>72</v>
      </c>
      <c r="L26" s="12" t="s">
        <v>187</v>
      </c>
      <c r="M26" s="12" t="s">
        <v>107</v>
      </c>
      <c r="N26" s="12" t="s">
        <v>1267</v>
      </c>
      <c r="O26" s="12" t="s">
        <v>73</v>
      </c>
      <c r="P26" s="12" t="s">
        <v>76</v>
      </c>
      <c r="Q26" s="14">
        <v>20000</v>
      </c>
      <c r="R26" s="14">
        <v>1</v>
      </c>
      <c r="S26" s="14">
        <v>1681</v>
      </c>
      <c r="T26" s="14">
        <v>0</v>
      </c>
      <c r="U26" s="14">
        <v>336.2</v>
      </c>
      <c r="V26" s="15">
        <v>2.0618019700000001E-4</v>
      </c>
      <c r="W26" s="15">
        <v>8.3807747499999995E-4</v>
      </c>
      <c r="X26" s="15">
        <f t="shared" si="0"/>
        <v>1.1783962307052064E-4</v>
      </c>
    </row>
    <row r="27" spans="1:24" ht="13.5" thickBot="1">
      <c r="A27" s="21">
        <v>13908</v>
      </c>
      <c r="B27" s="21">
        <v>13908</v>
      </c>
      <c r="C27" s="12" t="s">
        <v>1322</v>
      </c>
      <c r="D27" s="12" t="s">
        <v>1323</v>
      </c>
      <c r="E27" s="12" t="s">
        <v>182</v>
      </c>
      <c r="F27" s="12" t="s">
        <v>1324</v>
      </c>
      <c r="G27" s="12" t="s">
        <v>1325</v>
      </c>
      <c r="H27" s="12" t="s">
        <v>185</v>
      </c>
      <c r="I27" s="12" t="s">
        <v>1245</v>
      </c>
      <c r="J27" s="12" t="s">
        <v>72</v>
      </c>
      <c r="K27" s="12" t="s">
        <v>72</v>
      </c>
      <c r="L27" s="12" t="s">
        <v>187</v>
      </c>
      <c r="M27" s="12" t="s">
        <v>107</v>
      </c>
      <c r="N27" s="12" t="s">
        <v>372</v>
      </c>
      <c r="O27" s="12" t="s">
        <v>73</v>
      </c>
      <c r="P27" s="12" t="s">
        <v>76</v>
      </c>
      <c r="Q27" s="14">
        <v>31090</v>
      </c>
      <c r="R27" s="14">
        <v>1</v>
      </c>
      <c r="S27" s="14">
        <v>18720</v>
      </c>
      <c r="T27" s="14">
        <v>0</v>
      </c>
      <c r="U27" s="14">
        <v>5820.0479999999998</v>
      </c>
      <c r="V27" s="15">
        <v>3.0987728099999998E-4</v>
      </c>
      <c r="W27" s="15">
        <v>1.4508183028000001E-2</v>
      </c>
      <c r="X27" s="15">
        <f t="shared" si="0"/>
        <v>2.0399531902805996E-3</v>
      </c>
    </row>
    <row r="28" spans="1:24" ht="13.5" thickBot="1">
      <c r="A28" s="21">
        <v>13908</v>
      </c>
      <c r="B28" s="21">
        <v>13908</v>
      </c>
      <c r="C28" s="12" t="s">
        <v>722</v>
      </c>
      <c r="D28" s="12" t="s">
        <v>723</v>
      </c>
      <c r="E28" s="12" t="s">
        <v>182</v>
      </c>
      <c r="F28" s="12" t="s">
        <v>1326</v>
      </c>
      <c r="G28" s="12" t="s">
        <v>1327</v>
      </c>
      <c r="H28" s="12" t="s">
        <v>185</v>
      </c>
      <c r="I28" s="12" t="s">
        <v>1245</v>
      </c>
      <c r="J28" s="12" t="s">
        <v>72</v>
      </c>
      <c r="K28" s="12" t="s">
        <v>72</v>
      </c>
      <c r="L28" s="12" t="s">
        <v>187</v>
      </c>
      <c r="M28" s="12" t="s">
        <v>107</v>
      </c>
      <c r="N28" s="12" t="s">
        <v>372</v>
      </c>
      <c r="O28" s="12" t="s">
        <v>73</v>
      </c>
      <c r="P28" s="12" t="s">
        <v>76</v>
      </c>
      <c r="Q28" s="14">
        <v>985664</v>
      </c>
      <c r="R28" s="14">
        <v>1</v>
      </c>
      <c r="S28" s="14">
        <v>4982</v>
      </c>
      <c r="T28" s="14">
        <v>0</v>
      </c>
      <c r="U28" s="14">
        <v>49105.780480000001</v>
      </c>
      <c r="V28" s="15">
        <v>6.5662579299999996E-4</v>
      </c>
      <c r="W28" s="15">
        <v>0.122410614303</v>
      </c>
      <c r="X28" s="15">
        <f t="shared" si="0"/>
        <v>1.7211798519770765E-2</v>
      </c>
    </row>
    <row r="29" spans="1:24" ht="13.5" thickBot="1">
      <c r="A29" s="21">
        <v>13908</v>
      </c>
      <c r="B29" s="21">
        <v>13908</v>
      </c>
      <c r="C29" s="12" t="s">
        <v>983</v>
      </c>
      <c r="D29" s="12" t="s">
        <v>984</v>
      </c>
      <c r="E29" s="12" t="s">
        <v>182</v>
      </c>
      <c r="F29" s="12" t="s">
        <v>1328</v>
      </c>
      <c r="G29" s="12" t="s">
        <v>1329</v>
      </c>
      <c r="H29" s="12" t="s">
        <v>185</v>
      </c>
      <c r="I29" s="12" t="s">
        <v>1245</v>
      </c>
      <c r="J29" s="12" t="s">
        <v>72</v>
      </c>
      <c r="K29" s="12" t="s">
        <v>72</v>
      </c>
      <c r="L29" s="12" t="s">
        <v>187</v>
      </c>
      <c r="M29" s="12" t="s">
        <v>107</v>
      </c>
      <c r="N29" s="12" t="s">
        <v>205</v>
      </c>
      <c r="O29" s="12" t="s">
        <v>73</v>
      </c>
      <c r="P29" s="12" t="s">
        <v>76</v>
      </c>
      <c r="Q29" s="14">
        <v>40</v>
      </c>
      <c r="R29" s="14">
        <v>1</v>
      </c>
      <c r="S29" s="14">
        <v>78700</v>
      </c>
      <c r="T29" s="14">
        <v>0</v>
      </c>
      <c r="U29" s="14">
        <v>31.48</v>
      </c>
      <c r="V29" s="15">
        <v>8.0094046429317299E-6</v>
      </c>
      <c r="W29" s="15">
        <v>7.8473167529706598E-5</v>
      </c>
      <c r="X29" s="15">
        <f t="shared" si="0"/>
        <v>1.1033882612314068E-5</v>
      </c>
    </row>
    <row r="30" spans="1:24" ht="13.5" thickBot="1">
      <c r="A30" s="21">
        <v>13908</v>
      </c>
      <c r="B30" s="21">
        <v>13908</v>
      </c>
      <c r="C30" s="12" t="s">
        <v>1330</v>
      </c>
      <c r="D30" s="12" t="s">
        <v>1331</v>
      </c>
      <c r="E30" s="12" t="s">
        <v>182</v>
      </c>
      <c r="F30" s="12" t="s">
        <v>1332</v>
      </c>
      <c r="G30" s="12" t="s">
        <v>1333</v>
      </c>
      <c r="H30" s="12" t="s">
        <v>185</v>
      </c>
      <c r="I30" s="12" t="s">
        <v>1245</v>
      </c>
      <c r="J30" s="12" t="s">
        <v>72</v>
      </c>
      <c r="K30" s="12" t="s">
        <v>72</v>
      </c>
      <c r="L30" s="12" t="s">
        <v>187</v>
      </c>
      <c r="M30" s="12" t="s">
        <v>107</v>
      </c>
      <c r="N30" s="12" t="s">
        <v>1334</v>
      </c>
      <c r="O30" s="12" t="s">
        <v>73</v>
      </c>
      <c r="P30" s="12" t="s">
        <v>76</v>
      </c>
      <c r="Q30" s="14">
        <v>5000</v>
      </c>
      <c r="R30" s="14">
        <v>1</v>
      </c>
      <c r="S30" s="14">
        <v>17650</v>
      </c>
      <c r="T30" s="14">
        <v>0</v>
      </c>
      <c r="U30" s="14">
        <v>882.5</v>
      </c>
      <c r="V30" s="15">
        <v>1.9164293399999999E-4</v>
      </c>
      <c r="W30" s="15">
        <v>2.1998910520000001E-3</v>
      </c>
      <c r="X30" s="15">
        <f t="shared" si="0"/>
        <v>3.0932024794686039E-4</v>
      </c>
    </row>
    <row r="31" spans="1:24" ht="13.5" thickBot="1">
      <c r="A31" s="21">
        <v>13908</v>
      </c>
      <c r="B31" s="21">
        <v>13908</v>
      </c>
      <c r="C31" s="12" t="s">
        <v>1335</v>
      </c>
      <c r="D31" s="12" t="s">
        <v>1336</v>
      </c>
      <c r="E31" s="12" t="s">
        <v>182</v>
      </c>
      <c r="F31" s="12" t="s">
        <v>1337</v>
      </c>
      <c r="G31" s="12" t="s">
        <v>1338</v>
      </c>
      <c r="H31" s="12" t="s">
        <v>185</v>
      </c>
      <c r="I31" s="12" t="s">
        <v>1245</v>
      </c>
      <c r="J31" s="12" t="s">
        <v>72</v>
      </c>
      <c r="K31" s="12" t="s">
        <v>72</v>
      </c>
      <c r="L31" s="12" t="s">
        <v>187</v>
      </c>
      <c r="M31" s="12" t="s">
        <v>107</v>
      </c>
      <c r="N31" s="12" t="s">
        <v>1339</v>
      </c>
      <c r="O31" s="12" t="s">
        <v>73</v>
      </c>
      <c r="P31" s="12" t="s">
        <v>76</v>
      </c>
      <c r="Q31" s="14">
        <v>80639</v>
      </c>
      <c r="R31" s="14">
        <v>1</v>
      </c>
      <c r="S31" s="14">
        <v>5587</v>
      </c>
      <c r="T31" s="14">
        <v>0</v>
      </c>
      <c r="U31" s="14">
        <v>4505.3009300000003</v>
      </c>
      <c r="V31" s="15">
        <v>7.0375525607688805E-5</v>
      </c>
      <c r="W31" s="15">
        <v>1.1230788901999999E-2</v>
      </c>
      <c r="X31" s="15">
        <f t="shared" si="0"/>
        <v>1.5791283861108453E-3</v>
      </c>
    </row>
    <row r="32" spans="1:24" ht="13.5" thickBot="1">
      <c r="A32" s="21">
        <v>13908</v>
      </c>
      <c r="B32" s="21">
        <v>13908</v>
      </c>
      <c r="C32" s="12" t="s">
        <v>1340</v>
      </c>
      <c r="D32" s="12" t="s">
        <v>1341</v>
      </c>
      <c r="E32" s="12" t="s">
        <v>182</v>
      </c>
      <c r="F32" s="12" t="s">
        <v>1342</v>
      </c>
      <c r="G32" s="12" t="s">
        <v>1343</v>
      </c>
      <c r="H32" s="12" t="s">
        <v>185</v>
      </c>
      <c r="I32" s="12" t="s">
        <v>1245</v>
      </c>
      <c r="J32" s="12" t="s">
        <v>72</v>
      </c>
      <c r="K32" s="12" t="s">
        <v>72</v>
      </c>
      <c r="L32" s="12" t="s">
        <v>187</v>
      </c>
      <c r="M32" s="12" t="s">
        <v>107</v>
      </c>
      <c r="N32" s="12" t="s">
        <v>188</v>
      </c>
      <c r="O32" s="12" t="s">
        <v>73</v>
      </c>
      <c r="P32" s="12" t="s">
        <v>76</v>
      </c>
      <c r="Q32" s="14">
        <v>3782</v>
      </c>
      <c r="R32" s="14">
        <v>1</v>
      </c>
      <c r="S32" s="14">
        <v>8665</v>
      </c>
      <c r="T32" s="14">
        <v>0</v>
      </c>
      <c r="U32" s="14">
        <v>327.71030000000002</v>
      </c>
      <c r="V32" s="15">
        <v>1.4701373699999999E-4</v>
      </c>
      <c r="W32" s="15">
        <v>8.16914398E-4</v>
      </c>
      <c r="X32" s="15">
        <f t="shared" si="0"/>
        <v>1.1486394476004534E-4</v>
      </c>
    </row>
    <row r="33" spans="1:24" ht="13.5" thickBot="1">
      <c r="A33" s="21">
        <v>13908</v>
      </c>
      <c r="B33" s="21">
        <v>13908</v>
      </c>
      <c r="C33" s="12" t="s">
        <v>543</v>
      </c>
      <c r="D33" s="12" t="s">
        <v>544</v>
      </c>
      <c r="E33" s="12" t="s">
        <v>182</v>
      </c>
      <c r="F33" s="12" t="s">
        <v>1344</v>
      </c>
      <c r="G33" s="12" t="s">
        <v>1345</v>
      </c>
      <c r="H33" s="12" t="s">
        <v>185</v>
      </c>
      <c r="I33" s="12" t="s">
        <v>1245</v>
      </c>
      <c r="J33" s="12" t="s">
        <v>72</v>
      </c>
      <c r="K33" s="12" t="s">
        <v>72</v>
      </c>
      <c r="L33" s="12" t="s">
        <v>187</v>
      </c>
      <c r="M33" s="12" t="s">
        <v>107</v>
      </c>
      <c r="N33" s="12" t="s">
        <v>372</v>
      </c>
      <c r="O33" s="12" t="s">
        <v>73</v>
      </c>
      <c r="P33" s="12" t="s">
        <v>76</v>
      </c>
      <c r="Q33" s="14">
        <v>925541</v>
      </c>
      <c r="R33" s="14">
        <v>1</v>
      </c>
      <c r="S33" s="14">
        <v>5008</v>
      </c>
      <c r="T33" s="14">
        <v>0</v>
      </c>
      <c r="U33" s="14">
        <v>46351.093280000001</v>
      </c>
      <c r="V33" s="15">
        <v>7.00118817E-4</v>
      </c>
      <c r="W33" s="15">
        <v>0.11554374549300001</v>
      </c>
      <c r="X33" s="15">
        <f t="shared" si="0"/>
        <v>1.624626817674522E-2</v>
      </c>
    </row>
    <row r="34" spans="1:24" ht="13.5" thickBot="1">
      <c r="A34" s="21">
        <v>13908</v>
      </c>
      <c r="B34" s="21">
        <v>13908</v>
      </c>
      <c r="C34" s="12" t="s">
        <v>1346</v>
      </c>
      <c r="D34" s="12" t="s">
        <v>1347</v>
      </c>
      <c r="E34" s="12" t="s">
        <v>182</v>
      </c>
      <c r="F34" s="12" t="s">
        <v>1348</v>
      </c>
      <c r="G34" s="12" t="s">
        <v>1349</v>
      </c>
      <c r="H34" s="12" t="s">
        <v>185</v>
      </c>
      <c r="I34" s="12" t="s">
        <v>1245</v>
      </c>
      <c r="J34" s="12" t="s">
        <v>72</v>
      </c>
      <c r="K34" s="12" t="s">
        <v>72</v>
      </c>
      <c r="L34" s="12" t="s">
        <v>187</v>
      </c>
      <c r="M34" s="12" t="s">
        <v>107</v>
      </c>
      <c r="N34" s="12" t="s">
        <v>372</v>
      </c>
      <c r="O34" s="12" t="s">
        <v>73</v>
      </c>
      <c r="P34" s="12" t="s">
        <v>76</v>
      </c>
      <c r="Q34" s="14">
        <v>966994</v>
      </c>
      <c r="R34" s="14">
        <v>1</v>
      </c>
      <c r="S34" s="14">
        <v>2572</v>
      </c>
      <c r="T34" s="14">
        <v>247.17015000000001</v>
      </c>
      <c r="U34" s="14">
        <v>25118.255829999998</v>
      </c>
      <c r="V34" s="15">
        <v>7.8546364400000005E-4</v>
      </c>
      <c r="W34" s="15">
        <v>6.2614647324999995E-2</v>
      </c>
      <c r="X34" s="15">
        <f t="shared" ref="X34:X65" si="1">+U34/sum</f>
        <v>8.8040624604286358E-3</v>
      </c>
    </row>
    <row r="35" spans="1:24" ht="13.5" thickBot="1">
      <c r="A35" s="21">
        <v>13908</v>
      </c>
      <c r="B35" s="21">
        <v>13908</v>
      </c>
      <c r="C35" s="12" t="s">
        <v>1350</v>
      </c>
      <c r="D35" s="12" t="s">
        <v>1351</v>
      </c>
      <c r="E35" s="12" t="s">
        <v>182</v>
      </c>
      <c r="F35" s="12" t="s">
        <v>1352</v>
      </c>
      <c r="G35" s="12" t="s">
        <v>1353</v>
      </c>
      <c r="H35" s="12" t="s">
        <v>185</v>
      </c>
      <c r="I35" s="12" t="s">
        <v>1245</v>
      </c>
      <c r="J35" s="12" t="s">
        <v>72</v>
      </c>
      <c r="K35" s="12" t="s">
        <v>72</v>
      </c>
      <c r="L35" s="12" t="s">
        <v>187</v>
      </c>
      <c r="M35" s="12" t="s">
        <v>107</v>
      </c>
      <c r="N35" s="12" t="s">
        <v>372</v>
      </c>
      <c r="O35" s="12" t="s">
        <v>73</v>
      </c>
      <c r="P35" s="12" t="s">
        <v>76</v>
      </c>
      <c r="Q35" s="14">
        <v>55761</v>
      </c>
      <c r="R35" s="14">
        <v>1</v>
      </c>
      <c r="S35" s="14">
        <v>16650</v>
      </c>
      <c r="T35" s="14">
        <v>0</v>
      </c>
      <c r="U35" s="14">
        <v>9284.2065000000002</v>
      </c>
      <c r="V35" s="15">
        <v>2.15155285E-4</v>
      </c>
      <c r="W35" s="15">
        <v>2.3143617916999999E-2</v>
      </c>
      <c r="X35" s="15">
        <f t="shared" si="1"/>
        <v>3.2541564380394938E-3</v>
      </c>
    </row>
    <row r="36" spans="1:24" ht="13.5" thickBot="1">
      <c r="A36" s="21">
        <v>13908</v>
      </c>
      <c r="B36" s="21">
        <v>13908</v>
      </c>
      <c r="C36" s="12" t="s">
        <v>1007</v>
      </c>
      <c r="D36" s="12" t="s">
        <v>1008</v>
      </c>
      <c r="E36" s="12" t="s">
        <v>182</v>
      </c>
      <c r="F36" s="12" t="s">
        <v>1354</v>
      </c>
      <c r="G36" s="12" t="s">
        <v>1016</v>
      </c>
      <c r="H36" s="12" t="s">
        <v>185</v>
      </c>
      <c r="I36" s="12" t="s">
        <v>1245</v>
      </c>
      <c r="J36" s="12" t="s">
        <v>72</v>
      </c>
      <c r="K36" s="12" t="s">
        <v>72</v>
      </c>
      <c r="L36" s="12" t="s">
        <v>187</v>
      </c>
      <c r="M36" s="12" t="s">
        <v>107</v>
      </c>
      <c r="N36" s="12" t="s">
        <v>327</v>
      </c>
      <c r="O36" s="12" t="s">
        <v>73</v>
      </c>
      <c r="P36" s="12" t="s">
        <v>76</v>
      </c>
      <c r="Q36" s="14">
        <v>104857</v>
      </c>
      <c r="R36" s="14">
        <v>1</v>
      </c>
      <c r="S36" s="14">
        <v>5941</v>
      </c>
      <c r="T36" s="14">
        <v>0</v>
      </c>
      <c r="U36" s="14">
        <v>6229.5543699999998</v>
      </c>
      <c r="V36" s="15">
        <v>8.8044177199999999E-4</v>
      </c>
      <c r="W36" s="15">
        <v>1.5528998210999999E-2</v>
      </c>
      <c r="X36" s="15">
        <f t="shared" si="1"/>
        <v>2.1834870281324053E-3</v>
      </c>
    </row>
    <row r="37" spans="1:24" ht="13.5" thickBot="1">
      <c r="A37" s="21">
        <v>13908</v>
      </c>
      <c r="B37" s="21">
        <v>13908</v>
      </c>
      <c r="C37" s="12" t="s">
        <v>1027</v>
      </c>
      <c r="D37" s="12" t="s">
        <v>1028</v>
      </c>
      <c r="E37" s="12" t="s">
        <v>182</v>
      </c>
      <c r="F37" s="12" t="s">
        <v>1355</v>
      </c>
      <c r="G37" s="12" t="s">
        <v>1356</v>
      </c>
      <c r="H37" s="12" t="s">
        <v>185</v>
      </c>
      <c r="I37" s="12" t="s">
        <v>1245</v>
      </c>
      <c r="J37" s="12" t="s">
        <v>72</v>
      </c>
      <c r="K37" s="12" t="s">
        <v>72</v>
      </c>
      <c r="L37" s="12" t="s">
        <v>187</v>
      </c>
      <c r="M37" s="12" t="s">
        <v>107</v>
      </c>
      <c r="N37" s="12" t="s">
        <v>246</v>
      </c>
      <c r="O37" s="12" t="s">
        <v>73</v>
      </c>
      <c r="P37" s="12" t="s">
        <v>76</v>
      </c>
      <c r="Q37" s="14">
        <v>221601</v>
      </c>
      <c r="R37" s="14">
        <v>1</v>
      </c>
      <c r="S37" s="14">
        <v>6881</v>
      </c>
      <c r="T37" s="14">
        <v>0</v>
      </c>
      <c r="U37" s="14">
        <v>15248.364809999999</v>
      </c>
      <c r="V37" s="15">
        <v>8.8401022400000004E-4</v>
      </c>
      <c r="W37" s="15">
        <v>3.8011038318999997E-2</v>
      </c>
      <c r="X37" s="15">
        <f t="shared" si="1"/>
        <v>5.3446209448310264E-3</v>
      </c>
    </row>
    <row r="38" spans="1:24" ht="13.5" thickBot="1">
      <c r="A38" s="21">
        <v>13908</v>
      </c>
      <c r="B38" s="21">
        <v>13908</v>
      </c>
      <c r="C38" s="12" t="s">
        <v>1357</v>
      </c>
      <c r="D38" s="12" t="s">
        <v>1358</v>
      </c>
      <c r="E38" s="12" t="s">
        <v>182</v>
      </c>
      <c r="F38" s="12" t="s">
        <v>1359</v>
      </c>
      <c r="G38" s="12" t="s">
        <v>1360</v>
      </c>
      <c r="H38" s="12" t="s">
        <v>185</v>
      </c>
      <c r="I38" s="12" t="s">
        <v>1245</v>
      </c>
      <c r="J38" s="12" t="s">
        <v>72</v>
      </c>
      <c r="K38" s="12" t="s">
        <v>72</v>
      </c>
      <c r="L38" s="12" t="s">
        <v>187</v>
      </c>
      <c r="M38" s="12" t="s">
        <v>107</v>
      </c>
      <c r="N38" s="12" t="s">
        <v>1361</v>
      </c>
      <c r="O38" s="12" t="s">
        <v>73</v>
      </c>
      <c r="P38" s="12" t="s">
        <v>76</v>
      </c>
      <c r="Q38" s="14">
        <v>290</v>
      </c>
      <c r="R38" s="14">
        <v>1</v>
      </c>
      <c r="S38" s="14">
        <v>3511</v>
      </c>
      <c r="T38" s="14">
        <v>0</v>
      </c>
      <c r="U38" s="14">
        <v>10.181900000000001</v>
      </c>
      <c r="V38" s="15">
        <v>1.0883017328413E-6</v>
      </c>
      <c r="W38" s="15">
        <v>2.5381383242399001E-5</v>
      </c>
      <c r="X38" s="15">
        <f t="shared" si="1"/>
        <v>3.5688020765667289E-6</v>
      </c>
    </row>
    <row r="39" spans="1:24" ht="13.5" thickBot="1">
      <c r="A39" s="21">
        <v>13908</v>
      </c>
      <c r="B39" s="21">
        <v>13908</v>
      </c>
      <c r="C39" s="12" t="s">
        <v>1362</v>
      </c>
      <c r="D39" s="12" t="s">
        <v>1363</v>
      </c>
      <c r="E39" s="12" t="s">
        <v>182</v>
      </c>
      <c r="F39" s="12" t="s">
        <v>1364</v>
      </c>
      <c r="G39" s="12" t="s">
        <v>1365</v>
      </c>
      <c r="H39" s="12" t="s">
        <v>185</v>
      </c>
      <c r="I39" s="12" t="s">
        <v>1245</v>
      </c>
      <c r="J39" s="12" t="s">
        <v>72</v>
      </c>
      <c r="K39" s="12" t="s">
        <v>72</v>
      </c>
      <c r="L39" s="12" t="s">
        <v>187</v>
      </c>
      <c r="M39" s="12" t="s">
        <v>107</v>
      </c>
      <c r="N39" s="12" t="s">
        <v>262</v>
      </c>
      <c r="O39" s="12" t="s">
        <v>73</v>
      </c>
      <c r="P39" s="12" t="s">
        <v>76</v>
      </c>
      <c r="Q39" s="14">
        <v>19750</v>
      </c>
      <c r="R39" s="14">
        <v>1</v>
      </c>
      <c r="S39" s="14">
        <v>16920</v>
      </c>
      <c r="T39" s="14">
        <v>0</v>
      </c>
      <c r="U39" s="14">
        <v>3341.7</v>
      </c>
      <c r="V39" s="15">
        <v>2.9999222289999999E-3</v>
      </c>
      <c r="W39" s="15">
        <v>8.3301710270000003E-3</v>
      </c>
      <c r="X39" s="15">
        <f t="shared" si="1"/>
        <v>1.1712809887411029E-3</v>
      </c>
    </row>
    <row r="40" spans="1:24" ht="13.5" thickBot="1">
      <c r="A40" s="21">
        <v>13908</v>
      </c>
      <c r="B40" s="21">
        <v>13908</v>
      </c>
      <c r="C40" s="12" t="s">
        <v>1366</v>
      </c>
      <c r="D40" s="12" t="s">
        <v>1367</v>
      </c>
      <c r="E40" s="12" t="s">
        <v>182</v>
      </c>
      <c r="F40" s="12" t="s">
        <v>1368</v>
      </c>
      <c r="G40" s="12" t="s">
        <v>1369</v>
      </c>
      <c r="H40" s="12" t="s">
        <v>185</v>
      </c>
      <c r="I40" s="12" t="s">
        <v>1245</v>
      </c>
      <c r="J40" s="12" t="s">
        <v>72</v>
      </c>
      <c r="K40" s="12" t="s">
        <v>72</v>
      </c>
      <c r="L40" s="12" t="s">
        <v>187</v>
      </c>
      <c r="M40" s="12" t="s">
        <v>107</v>
      </c>
      <c r="N40" s="12" t="s">
        <v>188</v>
      </c>
      <c r="O40" s="12" t="s">
        <v>73</v>
      </c>
      <c r="P40" s="12" t="s">
        <v>76</v>
      </c>
      <c r="Q40" s="14">
        <v>651</v>
      </c>
      <c r="R40" s="14">
        <v>1</v>
      </c>
      <c r="S40" s="14">
        <v>30320</v>
      </c>
      <c r="T40" s="14">
        <v>0</v>
      </c>
      <c r="U40" s="14">
        <v>197.38319999999999</v>
      </c>
      <c r="V40" s="15">
        <v>5.2978515625E-5</v>
      </c>
      <c r="W40" s="15">
        <v>4.9203573400000004E-4</v>
      </c>
      <c r="X40" s="15">
        <f t="shared" si="1"/>
        <v>6.9183705795518118E-5</v>
      </c>
    </row>
    <row r="41" spans="1:24" ht="13.5" thickBot="1">
      <c r="A41" s="21">
        <v>13908</v>
      </c>
      <c r="B41" s="21">
        <v>13908</v>
      </c>
      <c r="C41" s="12" t="s">
        <v>648</v>
      </c>
      <c r="D41" s="12" t="s">
        <v>649</v>
      </c>
      <c r="E41" s="12" t="s">
        <v>182</v>
      </c>
      <c r="F41" s="12" t="s">
        <v>1370</v>
      </c>
      <c r="G41" s="12" t="s">
        <v>1371</v>
      </c>
      <c r="H41" s="12" t="s">
        <v>185</v>
      </c>
      <c r="I41" s="12" t="s">
        <v>1245</v>
      </c>
      <c r="J41" s="12" t="s">
        <v>72</v>
      </c>
      <c r="K41" s="12" t="s">
        <v>72</v>
      </c>
      <c r="L41" s="12" t="s">
        <v>187</v>
      </c>
      <c r="M41" s="12" t="s">
        <v>107</v>
      </c>
      <c r="N41" s="12" t="s">
        <v>287</v>
      </c>
      <c r="O41" s="12" t="s">
        <v>73</v>
      </c>
      <c r="P41" s="12" t="s">
        <v>76</v>
      </c>
      <c r="Q41" s="14">
        <v>10850</v>
      </c>
      <c r="R41" s="14">
        <v>1</v>
      </c>
      <c r="S41" s="14">
        <v>8691</v>
      </c>
      <c r="T41" s="14">
        <v>0</v>
      </c>
      <c r="U41" s="14">
        <v>942.97349999999994</v>
      </c>
      <c r="V41" s="15">
        <v>6.2804831300000002E-4</v>
      </c>
      <c r="W41" s="15">
        <v>2.3506390540000001E-3</v>
      </c>
      <c r="X41" s="15">
        <f t="shared" si="1"/>
        <v>3.3051648365701845E-4</v>
      </c>
    </row>
    <row r="42" spans="1:24" ht="13.5" thickBot="1">
      <c r="A42" s="21">
        <v>13908</v>
      </c>
      <c r="B42" s="21">
        <v>13908</v>
      </c>
      <c r="C42" s="12" t="s">
        <v>1372</v>
      </c>
      <c r="D42" s="12" t="s">
        <v>1373</v>
      </c>
      <c r="E42" s="12" t="s">
        <v>182</v>
      </c>
      <c r="F42" s="12" t="s">
        <v>1374</v>
      </c>
      <c r="G42" s="12" t="s">
        <v>1375</v>
      </c>
      <c r="H42" s="12" t="s">
        <v>185</v>
      </c>
      <c r="I42" s="12" t="s">
        <v>1245</v>
      </c>
      <c r="J42" s="12" t="s">
        <v>72</v>
      </c>
      <c r="K42" s="12" t="s">
        <v>72</v>
      </c>
      <c r="L42" s="12" t="s">
        <v>187</v>
      </c>
      <c r="M42" s="12" t="s">
        <v>107</v>
      </c>
      <c r="N42" s="12" t="s">
        <v>1267</v>
      </c>
      <c r="O42" s="12" t="s">
        <v>73</v>
      </c>
      <c r="P42" s="12" t="s">
        <v>76</v>
      </c>
      <c r="Q42" s="14">
        <v>12152</v>
      </c>
      <c r="R42" s="14">
        <v>1</v>
      </c>
      <c r="S42" s="14">
        <v>142500</v>
      </c>
      <c r="T42" s="14">
        <v>0</v>
      </c>
      <c r="U42" s="14">
        <v>17316.599999999999</v>
      </c>
      <c r="V42" s="15">
        <v>2.7199925999999997E-4</v>
      </c>
      <c r="W42" s="15">
        <v>4.3166723406000002E-2</v>
      </c>
      <c r="X42" s="15">
        <f t="shared" si="1"/>
        <v>6.0695467485513913E-3</v>
      </c>
    </row>
    <row r="43" spans="1:24" ht="13.5" thickBot="1">
      <c r="A43" s="21">
        <v>13908</v>
      </c>
      <c r="B43" s="21">
        <v>13908</v>
      </c>
      <c r="C43" s="12" t="s">
        <v>1376</v>
      </c>
      <c r="D43" s="12" t="s">
        <v>1377</v>
      </c>
      <c r="E43" s="12" t="s">
        <v>182</v>
      </c>
      <c r="F43" s="12" t="s">
        <v>1378</v>
      </c>
      <c r="G43" s="12" t="s">
        <v>1379</v>
      </c>
      <c r="H43" s="12" t="s">
        <v>185</v>
      </c>
      <c r="I43" s="12" t="s">
        <v>1245</v>
      </c>
      <c r="J43" s="12" t="s">
        <v>72</v>
      </c>
      <c r="K43" s="12" t="s">
        <v>72</v>
      </c>
      <c r="L43" s="12" t="s">
        <v>187</v>
      </c>
      <c r="M43" s="12" t="s">
        <v>107</v>
      </c>
      <c r="N43" s="12" t="s">
        <v>434</v>
      </c>
      <c r="O43" s="12" t="s">
        <v>73</v>
      </c>
      <c r="P43" s="12" t="s">
        <v>76</v>
      </c>
      <c r="Q43" s="14">
        <v>9871</v>
      </c>
      <c r="R43" s="14">
        <v>1</v>
      </c>
      <c r="S43" s="14">
        <v>47350</v>
      </c>
      <c r="T43" s="14">
        <v>0</v>
      </c>
      <c r="U43" s="14">
        <v>4673.9184999999998</v>
      </c>
      <c r="V43" s="15">
        <v>1.0861146659999999E-3</v>
      </c>
      <c r="W43" s="15">
        <v>1.1651117835E-2</v>
      </c>
      <c r="X43" s="15">
        <f t="shared" si="1"/>
        <v>1.6382296082758277E-3</v>
      </c>
    </row>
    <row r="44" spans="1:24" ht="13.5" thickBot="1">
      <c r="A44" s="21">
        <v>13908</v>
      </c>
      <c r="B44" s="21">
        <v>13908</v>
      </c>
      <c r="C44" s="12" t="s">
        <v>1380</v>
      </c>
      <c r="D44" s="12" t="s">
        <v>1381</v>
      </c>
      <c r="E44" s="12" t="s">
        <v>182</v>
      </c>
      <c r="F44" s="12" t="s">
        <v>1382</v>
      </c>
      <c r="G44" s="12" t="s">
        <v>1383</v>
      </c>
      <c r="H44" s="12" t="s">
        <v>185</v>
      </c>
      <c r="I44" s="12" t="s">
        <v>1245</v>
      </c>
      <c r="J44" s="12" t="s">
        <v>72</v>
      </c>
      <c r="K44" s="12" t="s">
        <v>72</v>
      </c>
      <c r="L44" s="12" t="s">
        <v>187</v>
      </c>
      <c r="M44" s="12" t="s">
        <v>107</v>
      </c>
      <c r="N44" s="12" t="s">
        <v>1281</v>
      </c>
      <c r="O44" s="12" t="s">
        <v>73</v>
      </c>
      <c r="P44" s="12" t="s">
        <v>76</v>
      </c>
      <c r="Q44" s="14">
        <v>4670</v>
      </c>
      <c r="R44" s="14">
        <v>1</v>
      </c>
      <c r="S44" s="14">
        <v>13000</v>
      </c>
      <c r="T44" s="14">
        <v>0</v>
      </c>
      <c r="U44" s="14">
        <v>607.1</v>
      </c>
      <c r="V44" s="15">
        <v>4.1787232600970797E-5</v>
      </c>
      <c r="W44" s="15">
        <v>1.513375476E-3</v>
      </c>
      <c r="X44" s="15">
        <f t="shared" si="1"/>
        <v>2.127913003156249E-4</v>
      </c>
    </row>
    <row r="45" spans="1:24" ht="13.5" thickBot="1">
      <c r="A45" s="21">
        <v>13908</v>
      </c>
      <c r="B45" s="21">
        <v>13908</v>
      </c>
      <c r="C45" s="12" t="s">
        <v>1384</v>
      </c>
      <c r="D45" s="12" t="s">
        <v>1385</v>
      </c>
      <c r="E45" s="12" t="s">
        <v>182</v>
      </c>
      <c r="F45" s="12" t="s">
        <v>1386</v>
      </c>
      <c r="G45" s="12" t="s">
        <v>1387</v>
      </c>
      <c r="H45" s="12" t="s">
        <v>185</v>
      </c>
      <c r="I45" s="12" t="s">
        <v>1245</v>
      </c>
      <c r="J45" s="12" t="s">
        <v>72</v>
      </c>
      <c r="K45" s="12" t="s">
        <v>72</v>
      </c>
      <c r="L45" s="12" t="s">
        <v>187</v>
      </c>
      <c r="M45" s="12" t="s">
        <v>107</v>
      </c>
      <c r="N45" s="12" t="s">
        <v>1388</v>
      </c>
      <c r="O45" s="12" t="s">
        <v>73</v>
      </c>
      <c r="P45" s="12" t="s">
        <v>76</v>
      </c>
      <c r="Q45" s="14">
        <v>5000</v>
      </c>
      <c r="R45" s="14">
        <v>1</v>
      </c>
      <c r="S45" s="14">
        <v>10080</v>
      </c>
      <c r="T45" s="14">
        <v>0</v>
      </c>
      <c r="U45" s="14">
        <v>504</v>
      </c>
      <c r="V45" s="15">
        <v>4.5702343499999997E-4</v>
      </c>
      <c r="W45" s="15">
        <v>1.2563683739999999E-3</v>
      </c>
      <c r="X45" s="15">
        <f t="shared" si="1"/>
        <v>1.7665428324670554E-4</v>
      </c>
    </row>
    <row r="46" spans="1:24" ht="13.5" thickBot="1">
      <c r="A46" s="21">
        <v>13908</v>
      </c>
      <c r="B46" s="21">
        <v>13908</v>
      </c>
      <c r="C46" s="12" t="s">
        <v>1389</v>
      </c>
      <c r="D46" s="12" t="s">
        <v>1390</v>
      </c>
      <c r="E46" s="12" t="s">
        <v>182</v>
      </c>
      <c r="F46" s="12" t="s">
        <v>1391</v>
      </c>
      <c r="G46" s="12" t="s">
        <v>1392</v>
      </c>
      <c r="H46" s="12" t="s">
        <v>185</v>
      </c>
      <c r="I46" s="12" t="s">
        <v>1245</v>
      </c>
      <c r="J46" s="12" t="s">
        <v>72</v>
      </c>
      <c r="K46" s="12" t="s">
        <v>72</v>
      </c>
      <c r="L46" s="12" t="s">
        <v>187</v>
      </c>
      <c r="M46" s="12" t="s">
        <v>107</v>
      </c>
      <c r="N46" s="12" t="s">
        <v>1272</v>
      </c>
      <c r="O46" s="12" t="s">
        <v>73</v>
      </c>
      <c r="P46" s="12" t="s">
        <v>76</v>
      </c>
      <c r="Q46" s="14">
        <v>5280</v>
      </c>
      <c r="R46" s="14">
        <v>1</v>
      </c>
      <c r="S46" s="14">
        <v>1294</v>
      </c>
      <c r="T46" s="14">
        <v>0</v>
      </c>
      <c r="U46" s="14">
        <v>68.3232</v>
      </c>
      <c r="V46" s="15">
        <v>2.4920214E-4</v>
      </c>
      <c r="W46" s="15">
        <v>1.70315689E-4</v>
      </c>
      <c r="X46" s="15">
        <f t="shared" si="1"/>
        <v>2.3947591121272448E-5</v>
      </c>
    </row>
    <row r="47" spans="1:24" ht="13.5" thickBot="1">
      <c r="A47" s="21">
        <v>13908</v>
      </c>
      <c r="B47" s="21">
        <v>13908</v>
      </c>
      <c r="C47" s="12" t="s">
        <v>301</v>
      </c>
      <c r="D47" s="12" t="s">
        <v>302</v>
      </c>
      <c r="E47" s="12" t="s">
        <v>182</v>
      </c>
      <c r="F47" s="12" t="s">
        <v>1393</v>
      </c>
      <c r="G47" s="12" t="s">
        <v>1394</v>
      </c>
      <c r="H47" s="12" t="s">
        <v>185</v>
      </c>
      <c r="I47" s="12" t="s">
        <v>1245</v>
      </c>
      <c r="J47" s="12" t="s">
        <v>72</v>
      </c>
      <c r="K47" s="12" t="s">
        <v>72</v>
      </c>
      <c r="L47" s="12" t="s">
        <v>187</v>
      </c>
      <c r="M47" s="12" t="s">
        <v>107</v>
      </c>
      <c r="N47" s="12" t="s">
        <v>305</v>
      </c>
      <c r="O47" s="12" t="s">
        <v>73</v>
      </c>
      <c r="P47" s="12" t="s">
        <v>76</v>
      </c>
      <c r="Q47" s="14">
        <v>66222</v>
      </c>
      <c r="R47" s="14">
        <v>1</v>
      </c>
      <c r="S47" s="14">
        <v>2530</v>
      </c>
      <c r="T47" s="14">
        <v>0</v>
      </c>
      <c r="U47" s="14">
        <v>1675.4166</v>
      </c>
      <c r="V47" s="15">
        <v>3.55238954E-4</v>
      </c>
      <c r="W47" s="15">
        <v>4.1764691079999999E-3</v>
      </c>
      <c r="X47" s="15">
        <f t="shared" si="1"/>
        <v>5.8724110835839762E-4</v>
      </c>
    </row>
    <row r="48" spans="1:24" ht="13.5" thickBot="1">
      <c r="A48" s="21">
        <v>13908</v>
      </c>
      <c r="B48" s="21">
        <v>13908</v>
      </c>
      <c r="C48" s="12" t="s">
        <v>1395</v>
      </c>
      <c r="D48" s="12" t="s">
        <v>1396</v>
      </c>
      <c r="E48" s="12" t="s">
        <v>182</v>
      </c>
      <c r="F48" s="12" t="s">
        <v>1397</v>
      </c>
      <c r="G48" s="12" t="s">
        <v>1398</v>
      </c>
      <c r="H48" s="12" t="s">
        <v>185</v>
      </c>
      <c r="I48" s="12" t="s">
        <v>1245</v>
      </c>
      <c r="J48" s="12" t="s">
        <v>72</v>
      </c>
      <c r="K48" s="12" t="s">
        <v>72</v>
      </c>
      <c r="L48" s="12" t="s">
        <v>187</v>
      </c>
      <c r="M48" s="12" t="s">
        <v>107</v>
      </c>
      <c r="N48" s="12" t="s">
        <v>1399</v>
      </c>
      <c r="O48" s="12" t="s">
        <v>73</v>
      </c>
      <c r="P48" s="12" t="s">
        <v>76</v>
      </c>
      <c r="Q48" s="14">
        <v>100000</v>
      </c>
      <c r="R48" s="14">
        <v>1</v>
      </c>
      <c r="S48" s="14">
        <v>2729</v>
      </c>
      <c r="T48" s="14">
        <v>57.339329999999997</v>
      </c>
      <c r="U48" s="14">
        <v>2786.3393299999998</v>
      </c>
      <c r="V48" s="15">
        <v>7.1674162939999999E-3</v>
      </c>
      <c r="W48" s="15">
        <v>6.9457710619999996E-3</v>
      </c>
      <c r="X48" s="15">
        <f t="shared" si="1"/>
        <v>9.7662455798265026E-4</v>
      </c>
    </row>
    <row r="49" spans="1:24" ht="13.5" thickBot="1">
      <c r="A49" s="21">
        <v>13908</v>
      </c>
      <c r="B49" s="21">
        <v>13908</v>
      </c>
      <c r="C49" s="12" t="s">
        <v>1400</v>
      </c>
      <c r="D49" s="12" t="s">
        <v>1401</v>
      </c>
      <c r="E49" s="12" t="s">
        <v>182</v>
      </c>
      <c r="F49" s="12" t="s">
        <v>1402</v>
      </c>
      <c r="G49" s="12" t="s">
        <v>1403</v>
      </c>
      <c r="H49" s="12" t="s">
        <v>185</v>
      </c>
      <c r="I49" s="12" t="s">
        <v>1245</v>
      </c>
      <c r="J49" s="12" t="s">
        <v>72</v>
      </c>
      <c r="K49" s="12" t="s">
        <v>72</v>
      </c>
      <c r="L49" s="12" t="s">
        <v>187</v>
      </c>
      <c r="M49" s="12" t="s">
        <v>107</v>
      </c>
      <c r="N49" s="12" t="s">
        <v>1281</v>
      </c>
      <c r="O49" s="12" t="s">
        <v>73</v>
      </c>
      <c r="P49" s="12" t="s">
        <v>76</v>
      </c>
      <c r="Q49" s="14">
        <v>7390</v>
      </c>
      <c r="R49" s="14">
        <v>1</v>
      </c>
      <c r="S49" s="14">
        <v>68020</v>
      </c>
      <c r="T49" s="14">
        <v>0</v>
      </c>
      <c r="U49" s="14">
        <v>5026.6779999999999</v>
      </c>
      <c r="V49" s="15">
        <v>2.52404494E-4</v>
      </c>
      <c r="W49" s="15">
        <v>1.2530474739E-2</v>
      </c>
      <c r="X49" s="15">
        <f t="shared" si="1"/>
        <v>1.7618734111150463E-3</v>
      </c>
    </row>
    <row r="50" spans="1:24" ht="13.5" thickBot="1">
      <c r="A50" s="21">
        <v>13908</v>
      </c>
      <c r="B50" s="21">
        <v>13908</v>
      </c>
      <c r="C50" s="12" t="s">
        <v>1404</v>
      </c>
      <c r="D50" s="12" t="s">
        <v>1405</v>
      </c>
      <c r="E50" s="12" t="s">
        <v>182</v>
      </c>
      <c r="F50" s="12" t="s">
        <v>1406</v>
      </c>
      <c r="G50" s="12" t="s">
        <v>1407</v>
      </c>
      <c r="H50" s="12" t="s">
        <v>185</v>
      </c>
      <c r="I50" s="12" t="s">
        <v>1245</v>
      </c>
      <c r="J50" s="12" t="s">
        <v>72</v>
      </c>
      <c r="K50" s="12" t="s">
        <v>72</v>
      </c>
      <c r="L50" s="12" t="s">
        <v>187</v>
      </c>
      <c r="M50" s="12" t="s">
        <v>107</v>
      </c>
      <c r="N50" s="12" t="s">
        <v>836</v>
      </c>
      <c r="O50" s="12" t="s">
        <v>73</v>
      </c>
      <c r="P50" s="12" t="s">
        <v>76</v>
      </c>
      <c r="Q50" s="14">
        <v>2410</v>
      </c>
      <c r="R50" s="14">
        <v>1</v>
      </c>
      <c r="S50" s="14">
        <v>22740</v>
      </c>
      <c r="T50" s="14">
        <v>0</v>
      </c>
      <c r="U50" s="14">
        <v>548.03399999999999</v>
      </c>
      <c r="V50" s="15">
        <v>1.0502152299999999E-4</v>
      </c>
      <c r="W50" s="15">
        <v>1.3661360830000001E-3</v>
      </c>
      <c r="X50" s="15">
        <f t="shared" si="1"/>
        <v>1.9208839973179569E-4</v>
      </c>
    </row>
    <row r="51" spans="1:24" ht="13.5" thickBot="1">
      <c r="A51" s="21">
        <v>13908</v>
      </c>
      <c r="B51" s="21">
        <v>13908</v>
      </c>
      <c r="C51" s="12" t="s">
        <v>1408</v>
      </c>
      <c r="D51" s="12" t="s">
        <v>1409</v>
      </c>
      <c r="E51" s="12" t="s">
        <v>182</v>
      </c>
      <c r="F51" s="12" t="s">
        <v>1410</v>
      </c>
      <c r="G51" s="12" t="s">
        <v>1411</v>
      </c>
      <c r="H51" s="12" t="s">
        <v>185</v>
      </c>
      <c r="I51" s="12" t="s">
        <v>1245</v>
      </c>
      <c r="J51" s="12" t="s">
        <v>72</v>
      </c>
      <c r="K51" s="12" t="s">
        <v>72</v>
      </c>
      <c r="L51" s="12" t="s">
        <v>187</v>
      </c>
      <c r="M51" s="12" t="s">
        <v>107</v>
      </c>
      <c r="N51" s="12" t="s">
        <v>1361</v>
      </c>
      <c r="O51" s="12" t="s">
        <v>73</v>
      </c>
      <c r="P51" s="12" t="s">
        <v>76</v>
      </c>
      <c r="Q51" s="14">
        <v>200</v>
      </c>
      <c r="R51" s="14">
        <v>1</v>
      </c>
      <c r="S51" s="14">
        <v>30240</v>
      </c>
      <c r="T51" s="14">
        <v>0</v>
      </c>
      <c r="U51" s="14">
        <v>60.48</v>
      </c>
      <c r="V51" s="15">
        <v>1.4446851370143E-5</v>
      </c>
      <c r="W51" s="15">
        <v>1.5076420400000001E-4</v>
      </c>
      <c r="X51" s="15">
        <f t="shared" si="1"/>
        <v>2.1198513989604665E-5</v>
      </c>
    </row>
    <row r="52" spans="1:24" ht="13.5" thickBot="1">
      <c r="A52" s="21">
        <v>13908</v>
      </c>
      <c r="B52" s="21">
        <v>13908</v>
      </c>
      <c r="C52" s="12" t="s">
        <v>1412</v>
      </c>
      <c r="D52" s="12" t="s">
        <v>1413</v>
      </c>
      <c r="E52" s="12" t="s">
        <v>182</v>
      </c>
      <c r="F52" s="12" t="s">
        <v>1414</v>
      </c>
      <c r="G52" s="12" t="s">
        <v>1415</v>
      </c>
      <c r="H52" s="12" t="s">
        <v>185</v>
      </c>
      <c r="I52" s="12" t="s">
        <v>1245</v>
      </c>
      <c r="J52" s="12" t="s">
        <v>72</v>
      </c>
      <c r="K52" s="12" t="s">
        <v>72</v>
      </c>
      <c r="L52" s="12" t="s">
        <v>187</v>
      </c>
      <c r="M52" s="12" t="s">
        <v>107</v>
      </c>
      <c r="N52" s="12" t="s">
        <v>282</v>
      </c>
      <c r="O52" s="12" t="s">
        <v>73</v>
      </c>
      <c r="P52" s="12" t="s">
        <v>76</v>
      </c>
      <c r="Q52" s="14">
        <v>363800</v>
      </c>
      <c r="R52" s="14">
        <v>1</v>
      </c>
      <c r="S52" s="14">
        <v>1125</v>
      </c>
      <c r="T52" s="14">
        <v>0</v>
      </c>
      <c r="U52" s="14">
        <v>4092.75</v>
      </c>
      <c r="V52" s="15">
        <v>6.9632655100000001E-4</v>
      </c>
      <c r="W52" s="15">
        <v>1.0202384256000001E-2</v>
      </c>
      <c r="X52" s="15">
        <f t="shared" si="1"/>
        <v>1.434527416186417E-3</v>
      </c>
    </row>
    <row r="53" spans="1:24" ht="13.5" thickBot="1">
      <c r="A53" s="21">
        <v>13908</v>
      </c>
      <c r="B53" s="21">
        <v>13908</v>
      </c>
      <c r="C53" s="12" t="s">
        <v>1416</v>
      </c>
      <c r="D53" s="12" t="s">
        <v>1417</v>
      </c>
      <c r="E53" s="12" t="s">
        <v>182</v>
      </c>
      <c r="F53" s="12" t="s">
        <v>1418</v>
      </c>
      <c r="G53" s="12" t="s">
        <v>1419</v>
      </c>
      <c r="H53" s="12" t="s">
        <v>185</v>
      </c>
      <c r="I53" s="12" t="s">
        <v>1245</v>
      </c>
      <c r="J53" s="12" t="s">
        <v>72</v>
      </c>
      <c r="K53" s="12" t="s">
        <v>72</v>
      </c>
      <c r="L53" s="12" t="s">
        <v>187</v>
      </c>
      <c r="M53" s="12" t="s">
        <v>107</v>
      </c>
      <c r="N53" s="12" t="s">
        <v>434</v>
      </c>
      <c r="O53" s="12" t="s">
        <v>73</v>
      </c>
      <c r="P53" s="12" t="s">
        <v>76</v>
      </c>
      <c r="Q53" s="14">
        <v>20000</v>
      </c>
      <c r="R53" s="14">
        <v>1</v>
      </c>
      <c r="S53" s="14">
        <v>228.2</v>
      </c>
      <c r="T53" s="14">
        <v>0</v>
      </c>
      <c r="U53" s="14">
        <v>45.64</v>
      </c>
      <c r="V53" s="15">
        <v>2.69017604E-4</v>
      </c>
      <c r="W53" s="15">
        <v>1.13771136E-4</v>
      </c>
      <c r="X53" s="15">
        <f t="shared" si="1"/>
        <v>1.5997026760673893E-5</v>
      </c>
    </row>
    <row r="54" spans="1:24" ht="13.5" thickBot="1">
      <c r="A54" s="21">
        <v>13908</v>
      </c>
      <c r="B54" s="21">
        <v>13908</v>
      </c>
      <c r="C54" s="12" t="s">
        <v>748</v>
      </c>
      <c r="D54" s="12" t="s">
        <v>749</v>
      </c>
      <c r="E54" s="12" t="s">
        <v>182</v>
      </c>
      <c r="F54" s="12" t="s">
        <v>1420</v>
      </c>
      <c r="G54" s="12" t="s">
        <v>1421</v>
      </c>
      <c r="H54" s="12" t="s">
        <v>185</v>
      </c>
      <c r="I54" s="12" t="s">
        <v>1245</v>
      </c>
      <c r="J54" s="12" t="s">
        <v>72</v>
      </c>
      <c r="K54" s="12" t="s">
        <v>72</v>
      </c>
      <c r="L54" s="12" t="s">
        <v>457</v>
      </c>
      <c r="M54" s="12" t="s">
        <v>107</v>
      </c>
      <c r="N54" s="12" t="s">
        <v>270</v>
      </c>
      <c r="O54" s="12" t="s">
        <v>73</v>
      </c>
      <c r="P54" s="12" t="s">
        <v>76</v>
      </c>
      <c r="Q54" s="14">
        <v>29876</v>
      </c>
      <c r="R54" s="14">
        <v>1</v>
      </c>
      <c r="S54" s="14">
        <v>4377.9612999999999</v>
      </c>
      <c r="T54" s="14">
        <v>0</v>
      </c>
      <c r="U54" s="14">
        <v>1307.9597100000001</v>
      </c>
      <c r="V54" s="15">
        <v>4.6497200200000001E-4</v>
      </c>
      <c r="W54" s="15">
        <v>3.2604746319999998E-3</v>
      </c>
      <c r="X54" s="15">
        <f t="shared" si="1"/>
        <v>4.5844580374130727E-4</v>
      </c>
    </row>
    <row r="55" spans="1:24" ht="13.5" thickBot="1">
      <c r="A55" s="21">
        <v>13908</v>
      </c>
      <c r="B55" s="21">
        <v>13908</v>
      </c>
      <c r="C55" s="12" t="s">
        <v>1422</v>
      </c>
      <c r="D55" s="12" t="s">
        <v>1423</v>
      </c>
      <c r="E55" s="12" t="s">
        <v>182</v>
      </c>
      <c r="F55" s="12" t="s">
        <v>1424</v>
      </c>
      <c r="G55" s="12" t="s">
        <v>1425</v>
      </c>
      <c r="H55" s="12" t="s">
        <v>185</v>
      </c>
      <c r="I55" s="12" t="s">
        <v>1245</v>
      </c>
      <c r="J55" s="12" t="s">
        <v>72</v>
      </c>
      <c r="K55" s="12" t="s">
        <v>72</v>
      </c>
      <c r="L55" s="12" t="s">
        <v>187</v>
      </c>
      <c r="M55" s="12" t="s">
        <v>107</v>
      </c>
      <c r="N55" s="12" t="s">
        <v>1281</v>
      </c>
      <c r="O55" s="12" t="s">
        <v>73</v>
      </c>
      <c r="P55" s="12" t="s">
        <v>76</v>
      </c>
      <c r="Q55" s="14">
        <v>20586</v>
      </c>
      <c r="R55" s="14">
        <v>1</v>
      </c>
      <c r="S55" s="14">
        <v>21310</v>
      </c>
      <c r="T55" s="14">
        <v>0</v>
      </c>
      <c r="U55" s="14">
        <v>4386.8765999999996</v>
      </c>
      <c r="V55" s="15">
        <v>4.5355969300000002E-4</v>
      </c>
      <c r="W55" s="15">
        <v>1.0935581396E-2</v>
      </c>
      <c r="X55" s="15">
        <f t="shared" si="1"/>
        <v>1.5376201219538582E-3</v>
      </c>
    </row>
    <row r="56" spans="1:24" ht="13.5" thickBot="1">
      <c r="A56" s="21">
        <v>13908</v>
      </c>
      <c r="B56" s="21">
        <v>13908</v>
      </c>
      <c r="C56" s="12" t="s">
        <v>207</v>
      </c>
      <c r="D56" s="12" t="s">
        <v>208</v>
      </c>
      <c r="E56" s="12" t="s">
        <v>182</v>
      </c>
      <c r="F56" s="12" t="s">
        <v>1426</v>
      </c>
      <c r="G56" s="12" t="s">
        <v>1427</v>
      </c>
      <c r="H56" s="12" t="s">
        <v>185</v>
      </c>
      <c r="I56" s="12" t="s">
        <v>1245</v>
      </c>
      <c r="J56" s="12" t="s">
        <v>72</v>
      </c>
      <c r="K56" s="12" t="s">
        <v>72</v>
      </c>
      <c r="L56" s="12" t="s">
        <v>187</v>
      </c>
      <c r="M56" s="12" t="s">
        <v>107</v>
      </c>
      <c r="N56" s="12" t="s">
        <v>205</v>
      </c>
      <c r="O56" s="12" t="s">
        <v>73</v>
      </c>
      <c r="P56" s="12" t="s">
        <v>76</v>
      </c>
      <c r="Q56" s="14">
        <v>24350</v>
      </c>
      <c r="R56" s="14">
        <v>1</v>
      </c>
      <c r="S56" s="14">
        <v>5236</v>
      </c>
      <c r="T56" s="14">
        <v>0</v>
      </c>
      <c r="U56" s="14">
        <v>1274.9659999999999</v>
      </c>
      <c r="V56" s="15">
        <v>2.08884747E-4</v>
      </c>
      <c r="W56" s="15">
        <v>3.178228097E-3</v>
      </c>
      <c r="X56" s="15">
        <f t="shared" si="1"/>
        <v>4.4688135891650632E-4</v>
      </c>
    </row>
    <row r="57" spans="1:24" ht="13.5" thickBot="1">
      <c r="A57" s="21">
        <v>13908</v>
      </c>
      <c r="B57" s="21">
        <v>13908</v>
      </c>
      <c r="C57" s="12" t="s">
        <v>233</v>
      </c>
      <c r="D57" s="12" t="s">
        <v>234</v>
      </c>
      <c r="E57" s="12" t="s">
        <v>182</v>
      </c>
      <c r="F57" s="12" t="s">
        <v>1428</v>
      </c>
      <c r="G57" s="12" t="s">
        <v>456</v>
      </c>
      <c r="H57" s="12" t="s">
        <v>185</v>
      </c>
      <c r="I57" s="12" t="s">
        <v>1245</v>
      </c>
      <c r="J57" s="12" t="s">
        <v>72</v>
      </c>
      <c r="K57" s="12" t="s">
        <v>72</v>
      </c>
      <c r="L57" s="12" t="s">
        <v>187</v>
      </c>
      <c r="M57" s="12" t="s">
        <v>107</v>
      </c>
      <c r="N57" s="12" t="s">
        <v>205</v>
      </c>
      <c r="O57" s="12" t="s">
        <v>73</v>
      </c>
      <c r="P57" s="12" t="s">
        <v>76</v>
      </c>
      <c r="Q57" s="14">
        <v>9224</v>
      </c>
      <c r="R57" s="14">
        <v>1</v>
      </c>
      <c r="S57" s="14">
        <v>51410</v>
      </c>
      <c r="T57" s="14">
        <v>0</v>
      </c>
      <c r="U57" s="14">
        <v>4742.0583999999999</v>
      </c>
      <c r="V57" s="15">
        <v>3.7390087500000001E-4</v>
      </c>
      <c r="W57" s="15">
        <v>1.1820976596E-2</v>
      </c>
      <c r="X57" s="15">
        <f t="shared" si="1"/>
        <v>1.6621129519167051E-3</v>
      </c>
    </row>
    <row r="58" spans="1:24" ht="13.5" thickBot="1">
      <c r="A58" s="21">
        <v>13908</v>
      </c>
      <c r="B58" s="21">
        <v>13908</v>
      </c>
      <c r="C58" s="12" t="s">
        <v>201</v>
      </c>
      <c r="D58" s="12" t="s">
        <v>202</v>
      </c>
      <c r="E58" s="12" t="s">
        <v>182</v>
      </c>
      <c r="F58" s="12" t="s">
        <v>1429</v>
      </c>
      <c r="G58" s="12" t="s">
        <v>1430</v>
      </c>
      <c r="H58" s="12" t="s">
        <v>185</v>
      </c>
      <c r="I58" s="12" t="s">
        <v>1245</v>
      </c>
      <c r="J58" s="12" t="s">
        <v>72</v>
      </c>
      <c r="K58" s="12" t="s">
        <v>72</v>
      </c>
      <c r="L58" s="12" t="s">
        <v>187</v>
      </c>
      <c r="M58" s="12" t="s">
        <v>107</v>
      </c>
      <c r="N58" s="12" t="s">
        <v>205</v>
      </c>
      <c r="O58" s="12" t="s">
        <v>73</v>
      </c>
      <c r="P58" s="12" t="s">
        <v>76</v>
      </c>
      <c r="Q58" s="14">
        <v>22710</v>
      </c>
      <c r="R58" s="14">
        <v>1</v>
      </c>
      <c r="S58" s="14">
        <v>1796</v>
      </c>
      <c r="T58" s="14">
        <v>0</v>
      </c>
      <c r="U58" s="14">
        <v>407.8716</v>
      </c>
      <c r="V58" s="15">
        <v>4.8161473906517397E-5</v>
      </c>
      <c r="W58" s="15">
        <v>1.016740038E-3</v>
      </c>
      <c r="X58" s="15">
        <f t="shared" si="1"/>
        <v>1.4296084356088689E-4</v>
      </c>
    </row>
    <row r="59" spans="1:24" ht="13.5" thickBot="1">
      <c r="A59" s="21">
        <v>13908</v>
      </c>
      <c r="B59" s="21">
        <v>13908</v>
      </c>
      <c r="C59" s="12" t="s">
        <v>223</v>
      </c>
      <c r="D59" s="12" t="s">
        <v>224</v>
      </c>
      <c r="E59" s="12" t="s">
        <v>182</v>
      </c>
      <c r="F59" s="12" t="s">
        <v>1431</v>
      </c>
      <c r="G59" s="12" t="s">
        <v>1432</v>
      </c>
      <c r="H59" s="12" t="s">
        <v>185</v>
      </c>
      <c r="I59" s="12" t="s">
        <v>1245</v>
      </c>
      <c r="J59" s="12" t="s">
        <v>72</v>
      </c>
      <c r="K59" s="12" t="s">
        <v>72</v>
      </c>
      <c r="L59" s="12" t="s">
        <v>187</v>
      </c>
      <c r="M59" s="12" t="s">
        <v>107</v>
      </c>
      <c r="N59" s="12" t="s">
        <v>205</v>
      </c>
      <c r="O59" s="12" t="s">
        <v>73</v>
      </c>
      <c r="P59" s="12" t="s">
        <v>76</v>
      </c>
      <c r="Q59" s="14">
        <v>96839</v>
      </c>
      <c r="R59" s="14">
        <v>1</v>
      </c>
      <c r="S59" s="14">
        <v>1783</v>
      </c>
      <c r="T59" s="14">
        <v>0</v>
      </c>
      <c r="U59" s="14">
        <v>1726.6393700000001</v>
      </c>
      <c r="V59" s="15">
        <v>4.9705912099999995E-4</v>
      </c>
      <c r="W59" s="15">
        <v>4.3041569419999997E-3</v>
      </c>
      <c r="X59" s="15">
        <f t="shared" si="1"/>
        <v>6.0519492129542307E-4</v>
      </c>
    </row>
    <row r="60" spans="1:24" ht="13.5" thickBot="1">
      <c r="A60" s="21">
        <v>13908</v>
      </c>
      <c r="B60" s="21">
        <v>13908</v>
      </c>
      <c r="C60" s="12" t="s">
        <v>1433</v>
      </c>
      <c r="D60" s="12" t="s">
        <v>1434</v>
      </c>
      <c r="E60" s="12" t="s">
        <v>182</v>
      </c>
      <c r="F60" s="12" t="s">
        <v>1435</v>
      </c>
      <c r="G60" s="12" t="s">
        <v>1436</v>
      </c>
      <c r="H60" s="12" t="s">
        <v>185</v>
      </c>
      <c r="I60" s="12" t="s">
        <v>1245</v>
      </c>
      <c r="J60" s="12" t="s">
        <v>72</v>
      </c>
      <c r="K60" s="12" t="s">
        <v>72</v>
      </c>
      <c r="L60" s="12" t="s">
        <v>187</v>
      </c>
      <c r="M60" s="12" t="s">
        <v>107</v>
      </c>
      <c r="N60" s="12" t="s">
        <v>617</v>
      </c>
      <c r="O60" s="12" t="s">
        <v>73</v>
      </c>
      <c r="P60" s="12" t="s">
        <v>76</v>
      </c>
      <c r="Q60" s="14">
        <v>3565</v>
      </c>
      <c r="R60" s="14">
        <v>1</v>
      </c>
      <c r="S60" s="14">
        <v>49240</v>
      </c>
      <c r="T60" s="14">
        <v>25.011299999999999</v>
      </c>
      <c r="U60" s="14">
        <v>1780.4173000000001</v>
      </c>
      <c r="V60" s="15">
        <v>3.33547152E-4</v>
      </c>
      <c r="W60" s="15">
        <v>4.438214264E-3</v>
      </c>
      <c r="X60" s="15">
        <f t="shared" si="1"/>
        <v>6.2404432938796572E-4</v>
      </c>
    </row>
    <row r="61" spans="1:24" ht="13.5" thickBot="1">
      <c r="A61" s="21">
        <v>13908</v>
      </c>
      <c r="B61" s="21">
        <v>13908</v>
      </c>
      <c r="C61" s="12" t="s">
        <v>1437</v>
      </c>
      <c r="D61" s="12" t="s">
        <v>1438</v>
      </c>
      <c r="E61" s="12" t="s">
        <v>182</v>
      </c>
      <c r="F61" s="12" t="s">
        <v>1439</v>
      </c>
      <c r="G61" s="12" t="s">
        <v>1440</v>
      </c>
      <c r="H61" s="12" t="s">
        <v>185</v>
      </c>
      <c r="I61" s="12" t="s">
        <v>1245</v>
      </c>
      <c r="J61" s="12" t="s">
        <v>72</v>
      </c>
      <c r="K61" s="12" t="s">
        <v>72</v>
      </c>
      <c r="L61" s="12" t="s">
        <v>187</v>
      </c>
      <c r="M61" s="12" t="s">
        <v>107</v>
      </c>
      <c r="N61" s="12" t="s">
        <v>305</v>
      </c>
      <c r="O61" s="12" t="s">
        <v>73</v>
      </c>
      <c r="P61" s="12" t="s">
        <v>76</v>
      </c>
      <c r="Q61" s="14">
        <v>69033</v>
      </c>
      <c r="R61" s="14">
        <v>1</v>
      </c>
      <c r="S61" s="14">
        <v>2256</v>
      </c>
      <c r="T61" s="14">
        <v>0</v>
      </c>
      <c r="U61" s="14">
        <v>1557.3844799999999</v>
      </c>
      <c r="V61" s="15">
        <v>4.1448833299999999E-4</v>
      </c>
      <c r="W61" s="15">
        <v>3.8822393010000001E-3</v>
      </c>
      <c r="X61" s="15">
        <f t="shared" si="1"/>
        <v>5.4587031558322064E-4</v>
      </c>
    </row>
    <row r="62" spans="1:24" ht="13.5" thickBot="1">
      <c r="A62" s="21">
        <v>13908</v>
      </c>
      <c r="B62" s="21">
        <v>13908</v>
      </c>
      <c r="C62" s="12" t="s">
        <v>1441</v>
      </c>
      <c r="D62" s="12" t="s">
        <v>1442</v>
      </c>
      <c r="E62" s="12" t="s">
        <v>182</v>
      </c>
      <c r="F62" s="12" t="s">
        <v>1443</v>
      </c>
      <c r="G62" s="12" t="s">
        <v>1444</v>
      </c>
      <c r="H62" s="12" t="s">
        <v>185</v>
      </c>
      <c r="I62" s="12" t="s">
        <v>1245</v>
      </c>
      <c r="J62" s="12" t="s">
        <v>72</v>
      </c>
      <c r="K62" s="12" t="s">
        <v>72</v>
      </c>
      <c r="L62" s="12" t="s">
        <v>187</v>
      </c>
      <c r="M62" s="12" t="s">
        <v>107</v>
      </c>
      <c r="N62" s="12" t="s">
        <v>1361</v>
      </c>
      <c r="O62" s="12" t="s">
        <v>73</v>
      </c>
      <c r="P62" s="12" t="s">
        <v>76</v>
      </c>
      <c r="Q62" s="14">
        <v>1122</v>
      </c>
      <c r="R62" s="14">
        <v>1</v>
      </c>
      <c r="S62" s="14">
        <v>26660</v>
      </c>
      <c r="T62" s="14">
        <v>0</v>
      </c>
      <c r="U62" s="14">
        <v>299.12520000000001</v>
      </c>
      <c r="V62" s="15">
        <v>8.1448458479034994E-5</v>
      </c>
      <c r="W62" s="15">
        <v>7.4565762099999995E-4</v>
      </c>
      <c r="X62" s="15">
        <f t="shared" si="1"/>
        <v>1.0484473771235605E-4</v>
      </c>
    </row>
    <row r="63" spans="1:24" ht="13.5" thickBot="1">
      <c r="A63" s="21">
        <v>13908</v>
      </c>
      <c r="B63" s="21">
        <v>13908</v>
      </c>
      <c r="C63" s="12" t="s">
        <v>1445</v>
      </c>
      <c r="D63" s="12" t="s">
        <v>1446</v>
      </c>
      <c r="E63" s="12" t="s">
        <v>182</v>
      </c>
      <c r="F63" s="12" t="s">
        <v>1447</v>
      </c>
      <c r="G63" s="12" t="s">
        <v>1448</v>
      </c>
      <c r="H63" s="12" t="s">
        <v>185</v>
      </c>
      <c r="I63" s="12" t="s">
        <v>1245</v>
      </c>
      <c r="J63" s="12" t="s">
        <v>72</v>
      </c>
      <c r="K63" s="12" t="s">
        <v>72</v>
      </c>
      <c r="L63" s="12" t="s">
        <v>187</v>
      </c>
      <c r="M63" s="12" t="s">
        <v>107</v>
      </c>
      <c r="N63" s="12" t="s">
        <v>222</v>
      </c>
      <c r="O63" s="12" t="s">
        <v>73</v>
      </c>
      <c r="P63" s="12" t="s">
        <v>76</v>
      </c>
      <c r="Q63" s="14">
        <v>6305</v>
      </c>
      <c r="R63" s="14">
        <v>1</v>
      </c>
      <c r="S63" s="14">
        <v>9875</v>
      </c>
      <c r="T63" s="14">
        <v>0</v>
      </c>
      <c r="U63" s="14">
        <v>622.61874999999998</v>
      </c>
      <c r="V63" s="15">
        <v>3.0202501900000001E-4</v>
      </c>
      <c r="W63" s="15">
        <v>1.5520605289999999E-3</v>
      </c>
      <c r="X63" s="15">
        <f t="shared" si="1"/>
        <v>2.1823069249446379E-4</v>
      </c>
    </row>
    <row r="64" spans="1:24" ht="13.5" thickBot="1">
      <c r="A64" s="21">
        <v>13908</v>
      </c>
      <c r="B64" s="21">
        <v>13908</v>
      </c>
      <c r="C64" s="12" t="s">
        <v>1449</v>
      </c>
      <c r="D64" s="12" t="s">
        <v>1450</v>
      </c>
      <c r="E64" s="12" t="s">
        <v>182</v>
      </c>
      <c r="F64" s="12" t="s">
        <v>1451</v>
      </c>
      <c r="G64" s="12" t="s">
        <v>1452</v>
      </c>
      <c r="H64" s="12" t="s">
        <v>185</v>
      </c>
      <c r="I64" s="12" t="s">
        <v>1245</v>
      </c>
      <c r="J64" s="12" t="s">
        <v>72</v>
      </c>
      <c r="K64" s="12" t="s">
        <v>72</v>
      </c>
      <c r="L64" s="12" t="s">
        <v>187</v>
      </c>
      <c r="M64" s="12" t="s">
        <v>107</v>
      </c>
      <c r="N64" s="12" t="s">
        <v>196</v>
      </c>
      <c r="O64" s="12" t="s">
        <v>73</v>
      </c>
      <c r="P64" s="12" t="s">
        <v>76</v>
      </c>
      <c r="Q64" s="14">
        <v>122000</v>
      </c>
      <c r="R64" s="14">
        <v>1</v>
      </c>
      <c r="S64" s="14">
        <v>1200</v>
      </c>
      <c r="T64" s="14">
        <v>0</v>
      </c>
      <c r="U64" s="14">
        <v>1464</v>
      </c>
      <c r="V64" s="15">
        <v>5.4074651290000001E-3</v>
      </c>
      <c r="W64" s="15">
        <v>3.6494509930000002E-3</v>
      </c>
      <c r="X64" s="15">
        <f t="shared" si="1"/>
        <v>5.1313863228804951E-4</v>
      </c>
    </row>
    <row r="65" spans="1:24" ht="13.5" thickBot="1">
      <c r="A65" s="21">
        <v>13908</v>
      </c>
      <c r="B65" s="21">
        <v>13908</v>
      </c>
      <c r="C65" s="12" t="s">
        <v>704</v>
      </c>
      <c r="D65" s="12" t="s">
        <v>705</v>
      </c>
      <c r="E65" s="12" t="s">
        <v>182</v>
      </c>
      <c r="F65" s="12" t="s">
        <v>1453</v>
      </c>
      <c r="G65" s="12" t="s">
        <v>1454</v>
      </c>
      <c r="H65" s="12" t="s">
        <v>185</v>
      </c>
      <c r="I65" s="12" t="s">
        <v>1245</v>
      </c>
      <c r="J65" s="12" t="s">
        <v>72</v>
      </c>
      <c r="K65" s="12" t="s">
        <v>72</v>
      </c>
      <c r="L65" s="12" t="s">
        <v>187</v>
      </c>
      <c r="M65" s="12" t="s">
        <v>107</v>
      </c>
      <c r="N65" s="12" t="s">
        <v>196</v>
      </c>
      <c r="O65" s="12" t="s">
        <v>73</v>
      </c>
      <c r="P65" s="12" t="s">
        <v>76</v>
      </c>
      <c r="Q65" s="14">
        <v>490000</v>
      </c>
      <c r="R65" s="14">
        <v>1</v>
      </c>
      <c r="S65" s="14">
        <v>60.1</v>
      </c>
      <c r="T65" s="14">
        <v>0</v>
      </c>
      <c r="U65" s="14">
        <v>294.49</v>
      </c>
      <c r="V65" s="15">
        <v>2.2464270810000002E-3</v>
      </c>
      <c r="W65" s="15">
        <v>7.3410302099999997E-4</v>
      </c>
      <c r="X65" s="15">
        <f t="shared" si="1"/>
        <v>1.0322007911373476E-4</v>
      </c>
    </row>
    <row r="66" spans="1:24" ht="13.5" thickBot="1">
      <c r="A66" s="21">
        <v>13908</v>
      </c>
      <c r="B66" s="21">
        <v>13908</v>
      </c>
      <c r="C66" s="12" t="s">
        <v>1455</v>
      </c>
      <c r="D66" s="12" t="s">
        <v>1456</v>
      </c>
      <c r="E66" s="12" t="s">
        <v>182</v>
      </c>
      <c r="F66" s="12" t="s">
        <v>1457</v>
      </c>
      <c r="G66" s="12" t="s">
        <v>1458</v>
      </c>
      <c r="H66" s="12" t="s">
        <v>185</v>
      </c>
      <c r="I66" s="12" t="s">
        <v>1245</v>
      </c>
      <c r="J66" s="12" t="s">
        <v>72</v>
      </c>
      <c r="K66" s="12" t="s">
        <v>72</v>
      </c>
      <c r="L66" s="12" t="s">
        <v>187</v>
      </c>
      <c r="M66" s="12" t="s">
        <v>107</v>
      </c>
      <c r="N66" s="12" t="s">
        <v>196</v>
      </c>
      <c r="O66" s="12" t="s">
        <v>73</v>
      </c>
      <c r="P66" s="12" t="s">
        <v>76</v>
      </c>
      <c r="Q66" s="14">
        <v>246623</v>
      </c>
      <c r="R66" s="14">
        <v>1</v>
      </c>
      <c r="S66" s="14">
        <v>479.5</v>
      </c>
      <c r="T66" s="14">
        <v>44.886130000000001</v>
      </c>
      <c r="U66" s="14">
        <v>1227.4434100000001</v>
      </c>
      <c r="V66" s="15">
        <v>1.320181837E-3</v>
      </c>
      <c r="W66" s="15">
        <v>3.0597640510000002E-3</v>
      </c>
      <c r="X66" s="15">
        <f t="shared" ref="X66:X97" si="2">+U66/sum</f>
        <v>4.3022447583222648E-4</v>
      </c>
    </row>
    <row r="67" spans="1:24" ht="13.5" thickBot="1">
      <c r="A67" s="21">
        <v>13908</v>
      </c>
      <c r="B67" s="21">
        <v>13908</v>
      </c>
      <c r="C67" s="12" t="s">
        <v>211</v>
      </c>
      <c r="D67" s="12" t="s">
        <v>212</v>
      </c>
      <c r="E67" s="12" t="s">
        <v>182</v>
      </c>
      <c r="F67" s="12" t="s">
        <v>1459</v>
      </c>
      <c r="G67" s="12" t="s">
        <v>1460</v>
      </c>
      <c r="H67" s="12" t="s">
        <v>185</v>
      </c>
      <c r="I67" s="12" t="s">
        <v>1245</v>
      </c>
      <c r="J67" s="12" t="s">
        <v>72</v>
      </c>
      <c r="K67" s="12" t="s">
        <v>72</v>
      </c>
      <c r="L67" s="12" t="s">
        <v>187</v>
      </c>
      <c r="M67" s="12" t="s">
        <v>107</v>
      </c>
      <c r="N67" s="12" t="s">
        <v>205</v>
      </c>
      <c r="O67" s="12" t="s">
        <v>73</v>
      </c>
      <c r="P67" s="12" t="s">
        <v>76</v>
      </c>
      <c r="Q67" s="14">
        <v>15766</v>
      </c>
      <c r="R67" s="14">
        <v>1</v>
      </c>
      <c r="S67" s="14">
        <v>24920</v>
      </c>
      <c r="T67" s="14">
        <v>0</v>
      </c>
      <c r="U67" s="14">
        <v>3928.8872000000001</v>
      </c>
      <c r="V67" s="15">
        <v>1.3000446199999999E-4</v>
      </c>
      <c r="W67" s="15">
        <v>9.7939079870000001E-3</v>
      </c>
      <c r="X67" s="15">
        <f t="shared" si="2"/>
        <v>1.3770927624467378E-3</v>
      </c>
    </row>
    <row r="68" spans="1:24" ht="13.5" thickBot="1">
      <c r="A68" s="21">
        <v>13908</v>
      </c>
      <c r="B68" s="21">
        <v>13908</v>
      </c>
      <c r="C68" s="12" t="s">
        <v>358</v>
      </c>
      <c r="D68" s="12" t="s">
        <v>359</v>
      </c>
      <c r="E68" s="12" t="s">
        <v>182</v>
      </c>
      <c r="F68" s="12" t="s">
        <v>1461</v>
      </c>
      <c r="G68" s="12" t="s">
        <v>1462</v>
      </c>
      <c r="H68" s="12" t="s">
        <v>185</v>
      </c>
      <c r="I68" s="12" t="s">
        <v>1245</v>
      </c>
      <c r="J68" s="12" t="s">
        <v>72</v>
      </c>
      <c r="K68" s="12" t="s">
        <v>72</v>
      </c>
      <c r="L68" s="12" t="s">
        <v>187</v>
      </c>
      <c r="M68" s="12" t="s">
        <v>107</v>
      </c>
      <c r="N68" s="12" t="s">
        <v>327</v>
      </c>
      <c r="O68" s="12" t="s">
        <v>73</v>
      </c>
      <c r="P68" s="12" t="s">
        <v>76</v>
      </c>
      <c r="Q68" s="14">
        <v>197905</v>
      </c>
      <c r="R68" s="14">
        <v>1</v>
      </c>
      <c r="S68" s="14">
        <v>1013</v>
      </c>
      <c r="T68" s="14">
        <v>19.790500000000002</v>
      </c>
      <c r="U68" s="14">
        <v>2024.5681500000001</v>
      </c>
      <c r="V68" s="15">
        <v>3.6016078000000002E-4</v>
      </c>
      <c r="W68" s="15">
        <v>5.0468321350000001E-3</v>
      </c>
      <c r="X68" s="15">
        <f t="shared" si="2"/>
        <v>7.0962030837769577E-4</v>
      </c>
    </row>
    <row r="69" spans="1:24" ht="13.5" thickBot="1">
      <c r="A69" s="21">
        <v>13908</v>
      </c>
      <c r="B69" s="21">
        <v>13908</v>
      </c>
      <c r="C69" s="12" t="s">
        <v>1463</v>
      </c>
      <c r="D69" s="12" t="s">
        <v>1464</v>
      </c>
      <c r="E69" s="12" t="s">
        <v>182</v>
      </c>
      <c r="F69" s="12" t="s">
        <v>1465</v>
      </c>
      <c r="G69" s="12" t="s">
        <v>1466</v>
      </c>
      <c r="H69" s="12" t="s">
        <v>185</v>
      </c>
      <c r="I69" s="12" t="s">
        <v>1245</v>
      </c>
      <c r="J69" s="12" t="s">
        <v>72</v>
      </c>
      <c r="K69" s="12" t="s">
        <v>72</v>
      </c>
      <c r="L69" s="12" t="s">
        <v>187</v>
      </c>
      <c r="M69" s="12" t="s">
        <v>107</v>
      </c>
      <c r="N69" s="12" t="s">
        <v>1361</v>
      </c>
      <c r="O69" s="12" t="s">
        <v>73</v>
      </c>
      <c r="P69" s="12" t="s">
        <v>76</v>
      </c>
      <c r="Q69" s="14">
        <v>3568</v>
      </c>
      <c r="R69" s="14">
        <v>1</v>
      </c>
      <c r="S69" s="14">
        <v>4115</v>
      </c>
      <c r="T69" s="14">
        <v>0</v>
      </c>
      <c r="U69" s="14">
        <v>146.82320000000001</v>
      </c>
      <c r="V69" s="15">
        <v>2.5161337899999998E-4</v>
      </c>
      <c r="W69" s="15">
        <v>3.6600004900000003E-4</v>
      </c>
      <c r="X69" s="15">
        <f t="shared" si="2"/>
        <v>5.146219674600734E-5</v>
      </c>
    </row>
    <row r="70" spans="1:24" ht="13.5" thickBot="1">
      <c r="A70" s="21">
        <v>13908</v>
      </c>
      <c r="B70" s="21">
        <v>13908</v>
      </c>
      <c r="C70" s="12" t="s">
        <v>218</v>
      </c>
      <c r="D70" s="12" t="s">
        <v>219</v>
      </c>
      <c r="E70" s="12" t="s">
        <v>182</v>
      </c>
      <c r="F70" s="12" t="s">
        <v>1467</v>
      </c>
      <c r="G70" s="12" t="s">
        <v>1468</v>
      </c>
      <c r="H70" s="12" t="s">
        <v>185</v>
      </c>
      <c r="I70" s="12" t="s">
        <v>1245</v>
      </c>
      <c r="J70" s="12" t="s">
        <v>72</v>
      </c>
      <c r="K70" s="12" t="s">
        <v>72</v>
      </c>
      <c r="L70" s="12" t="s">
        <v>187</v>
      </c>
      <c r="M70" s="12" t="s">
        <v>107</v>
      </c>
      <c r="N70" s="12" t="s">
        <v>222</v>
      </c>
      <c r="O70" s="12" t="s">
        <v>73</v>
      </c>
      <c r="P70" s="12" t="s">
        <v>76</v>
      </c>
      <c r="Q70" s="14">
        <v>13000</v>
      </c>
      <c r="R70" s="14">
        <v>1</v>
      </c>
      <c r="S70" s="14">
        <v>2865</v>
      </c>
      <c r="T70" s="14">
        <v>0</v>
      </c>
      <c r="U70" s="14">
        <v>372.45</v>
      </c>
      <c r="V70" s="15">
        <v>1.4382864199999999E-4</v>
      </c>
      <c r="W70" s="15">
        <v>9.2844127200000001E-4</v>
      </c>
      <c r="X70" s="15">
        <f t="shared" si="2"/>
        <v>1.305454122921339E-4</v>
      </c>
    </row>
    <row r="71" spans="1:24" ht="13.5" thickBot="1">
      <c r="A71" s="21">
        <v>13908</v>
      </c>
      <c r="B71" s="21">
        <v>13908</v>
      </c>
      <c r="C71" s="12" t="s">
        <v>1469</v>
      </c>
      <c r="D71" s="12" t="s">
        <v>1470</v>
      </c>
      <c r="E71" s="12" t="s">
        <v>182</v>
      </c>
      <c r="F71" s="12" t="s">
        <v>1471</v>
      </c>
      <c r="G71" s="12" t="s">
        <v>1472</v>
      </c>
      <c r="H71" s="12" t="s">
        <v>185</v>
      </c>
      <c r="I71" s="12" t="s">
        <v>1245</v>
      </c>
      <c r="J71" s="12" t="s">
        <v>72</v>
      </c>
      <c r="K71" s="12" t="s">
        <v>72</v>
      </c>
      <c r="L71" s="12" t="s">
        <v>187</v>
      </c>
      <c r="M71" s="12" t="s">
        <v>107</v>
      </c>
      <c r="N71" s="12" t="s">
        <v>434</v>
      </c>
      <c r="O71" s="12" t="s">
        <v>73</v>
      </c>
      <c r="P71" s="12" t="s">
        <v>76</v>
      </c>
      <c r="Q71" s="14">
        <v>225549</v>
      </c>
      <c r="R71" s="14">
        <v>1</v>
      </c>
      <c r="S71" s="14">
        <v>1524</v>
      </c>
      <c r="T71" s="14">
        <v>0</v>
      </c>
      <c r="U71" s="14">
        <v>3437.3667599999999</v>
      </c>
      <c r="V71" s="15">
        <v>1.52038728E-3</v>
      </c>
      <c r="W71" s="15">
        <v>8.5686485900000001E-3</v>
      </c>
      <c r="X71" s="15">
        <f t="shared" si="2"/>
        <v>1.2048126215155764E-3</v>
      </c>
    </row>
    <row r="72" spans="1:24" ht="13.5" thickBot="1">
      <c r="A72" s="21">
        <v>13908</v>
      </c>
      <c r="B72" s="21">
        <v>13908</v>
      </c>
      <c r="C72" s="12" t="s">
        <v>430</v>
      </c>
      <c r="D72" s="12" t="s">
        <v>431</v>
      </c>
      <c r="E72" s="12" t="s">
        <v>182</v>
      </c>
      <c r="F72" s="12" t="s">
        <v>1473</v>
      </c>
      <c r="G72" s="12" t="s">
        <v>1474</v>
      </c>
      <c r="H72" s="12" t="s">
        <v>185</v>
      </c>
      <c r="I72" s="12" t="s">
        <v>1245</v>
      </c>
      <c r="J72" s="12" t="s">
        <v>72</v>
      </c>
      <c r="K72" s="12" t="s">
        <v>72</v>
      </c>
      <c r="L72" s="12" t="s">
        <v>187</v>
      </c>
      <c r="M72" s="12" t="s">
        <v>107</v>
      </c>
      <c r="N72" s="12" t="s">
        <v>434</v>
      </c>
      <c r="O72" s="12" t="s">
        <v>73</v>
      </c>
      <c r="P72" s="12" t="s">
        <v>76</v>
      </c>
      <c r="Q72" s="14">
        <v>136000</v>
      </c>
      <c r="R72" s="14">
        <v>1</v>
      </c>
      <c r="S72" s="14">
        <v>2245</v>
      </c>
      <c r="T72" s="14">
        <v>30.438839999999999</v>
      </c>
      <c r="U72" s="14">
        <v>3083.6388400000001</v>
      </c>
      <c r="V72" s="15">
        <v>3.8048555099999998E-4</v>
      </c>
      <c r="W72" s="15">
        <v>7.6868776140000001E-3</v>
      </c>
      <c r="X72" s="15">
        <f t="shared" si="2"/>
        <v>1.0808293830791716E-3</v>
      </c>
    </row>
    <row r="73" spans="1:24" ht="13.5" thickBot="1">
      <c r="A73" s="21">
        <v>13908</v>
      </c>
      <c r="B73" s="21">
        <v>13908</v>
      </c>
      <c r="C73" s="12" t="s">
        <v>1475</v>
      </c>
      <c r="D73" s="12" t="s">
        <v>1476</v>
      </c>
      <c r="E73" s="12" t="s">
        <v>297</v>
      </c>
      <c r="F73" s="12" t="s">
        <v>1477</v>
      </c>
      <c r="G73" s="12" t="s">
        <v>1478</v>
      </c>
      <c r="H73" s="12" t="s">
        <v>185</v>
      </c>
      <c r="I73" s="12" t="s">
        <v>1245</v>
      </c>
      <c r="J73" s="12" t="s">
        <v>72</v>
      </c>
      <c r="K73" s="12" t="s">
        <v>333</v>
      </c>
      <c r="L73" s="12" t="s">
        <v>187</v>
      </c>
      <c r="M73" s="12" t="s">
        <v>107</v>
      </c>
      <c r="N73" s="12" t="s">
        <v>327</v>
      </c>
      <c r="O73" s="12" t="s">
        <v>73</v>
      </c>
      <c r="P73" s="12" t="s">
        <v>76</v>
      </c>
      <c r="Q73" s="14">
        <v>12895</v>
      </c>
      <c r="R73" s="14">
        <v>1</v>
      </c>
      <c r="S73" s="14">
        <v>26100</v>
      </c>
      <c r="T73" s="14">
        <v>0</v>
      </c>
      <c r="U73" s="14">
        <v>3365.5949999999998</v>
      </c>
      <c r="V73" s="15">
        <v>2.29874123E-4</v>
      </c>
      <c r="W73" s="15">
        <v>8.3897363490000008E-3</v>
      </c>
      <c r="X73" s="15">
        <f t="shared" si="2"/>
        <v>1.1796562944914601E-3</v>
      </c>
    </row>
    <row r="74" spans="1:24" ht="13.5" thickBot="1">
      <c r="A74" s="21">
        <v>13908</v>
      </c>
      <c r="B74" s="21">
        <v>13908</v>
      </c>
      <c r="C74" s="12" t="s">
        <v>744</v>
      </c>
      <c r="D74" s="12" t="s">
        <v>745</v>
      </c>
      <c r="E74" s="12" t="s">
        <v>182</v>
      </c>
      <c r="F74" s="12" t="s">
        <v>1479</v>
      </c>
      <c r="G74" s="12" t="s">
        <v>1480</v>
      </c>
      <c r="H74" s="12" t="s">
        <v>185</v>
      </c>
      <c r="I74" s="12" t="s">
        <v>1245</v>
      </c>
      <c r="J74" s="12" t="s">
        <v>72</v>
      </c>
      <c r="K74" s="12" t="s">
        <v>72</v>
      </c>
      <c r="L74" s="12" t="s">
        <v>187</v>
      </c>
      <c r="M74" s="12" t="s">
        <v>107</v>
      </c>
      <c r="N74" s="12" t="s">
        <v>617</v>
      </c>
      <c r="O74" s="12" t="s">
        <v>73</v>
      </c>
      <c r="P74" s="12" t="s">
        <v>76</v>
      </c>
      <c r="Q74" s="14">
        <v>159292</v>
      </c>
      <c r="R74" s="14">
        <v>1</v>
      </c>
      <c r="S74" s="14">
        <v>3240</v>
      </c>
      <c r="T74" s="14">
        <v>0</v>
      </c>
      <c r="U74" s="14">
        <v>5161.0608000000002</v>
      </c>
      <c r="V74" s="15">
        <v>6.2291394900000001E-4</v>
      </c>
      <c r="W74" s="15">
        <v>1.286546343E-2</v>
      </c>
      <c r="X74" s="15">
        <f t="shared" si="2"/>
        <v>1.8089751913029143E-3</v>
      </c>
    </row>
    <row r="75" spans="1:24" ht="13.5" thickBot="1">
      <c r="A75" s="21">
        <v>13908</v>
      </c>
      <c r="B75" s="21">
        <v>13908</v>
      </c>
      <c r="C75" s="12" t="s">
        <v>654</v>
      </c>
      <c r="D75" s="12" t="s">
        <v>655</v>
      </c>
      <c r="E75" s="12" t="s">
        <v>182</v>
      </c>
      <c r="F75" s="12" t="s">
        <v>1481</v>
      </c>
      <c r="G75" s="12" t="s">
        <v>1482</v>
      </c>
      <c r="H75" s="12" t="s">
        <v>185</v>
      </c>
      <c r="I75" s="12" t="s">
        <v>1260</v>
      </c>
      <c r="J75" s="12" t="s">
        <v>72</v>
      </c>
      <c r="K75" s="12" t="s">
        <v>72</v>
      </c>
      <c r="L75" s="12" t="s">
        <v>187</v>
      </c>
      <c r="M75" s="12" t="s">
        <v>107</v>
      </c>
      <c r="N75" s="12" t="s">
        <v>262</v>
      </c>
      <c r="O75" s="12" t="s">
        <v>73</v>
      </c>
      <c r="P75" s="12" t="s">
        <v>76</v>
      </c>
      <c r="Q75" s="14">
        <v>1237</v>
      </c>
      <c r="R75" s="14">
        <v>1</v>
      </c>
      <c r="S75" s="14">
        <v>8700</v>
      </c>
      <c r="T75" s="14">
        <v>0</v>
      </c>
      <c r="U75" s="14">
        <v>107.619</v>
      </c>
      <c r="V75" s="15">
        <v>1.2047537303197801E-5</v>
      </c>
      <c r="W75" s="15">
        <v>2.6827203900000002E-4</v>
      </c>
      <c r="X75" s="15">
        <f t="shared" si="2"/>
        <v>3.7720947041125403E-5</v>
      </c>
    </row>
    <row r="76" spans="1:24" ht="13.5" thickBot="1">
      <c r="A76" s="21">
        <v>13908</v>
      </c>
      <c r="B76" s="21">
        <v>13908</v>
      </c>
      <c r="C76" s="12" t="s">
        <v>1483</v>
      </c>
      <c r="D76" s="12" t="s">
        <v>1484</v>
      </c>
      <c r="E76" s="12" t="s">
        <v>182</v>
      </c>
      <c r="F76" s="12" t="s">
        <v>1485</v>
      </c>
      <c r="G76" s="12" t="s">
        <v>1486</v>
      </c>
      <c r="H76" s="12" t="s">
        <v>185</v>
      </c>
      <c r="I76" s="12" t="s">
        <v>1245</v>
      </c>
      <c r="J76" s="12" t="s">
        <v>72</v>
      </c>
      <c r="K76" s="12" t="s">
        <v>72</v>
      </c>
      <c r="L76" s="12" t="s">
        <v>187</v>
      </c>
      <c r="M76" s="12" t="s">
        <v>107</v>
      </c>
      <c r="N76" s="12" t="s">
        <v>282</v>
      </c>
      <c r="O76" s="12" t="s">
        <v>73</v>
      </c>
      <c r="P76" s="12" t="s">
        <v>76</v>
      </c>
      <c r="Q76" s="14">
        <v>71060</v>
      </c>
      <c r="R76" s="14">
        <v>1</v>
      </c>
      <c r="S76" s="14">
        <v>638.4</v>
      </c>
      <c r="T76" s="14">
        <v>0</v>
      </c>
      <c r="U76" s="14">
        <v>453.64704</v>
      </c>
      <c r="V76" s="15">
        <v>7.7415854800000003E-4</v>
      </c>
      <c r="W76" s="15">
        <v>1.1308487979999999E-3</v>
      </c>
      <c r="X76" s="15">
        <f t="shared" si="2"/>
        <v>1.5900534265513803E-4</v>
      </c>
    </row>
    <row r="77" spans="1:24" ht="13.5" thickBot="1">
      <c r="A77" s="21">
        <v>13908</v>
      </c>
      <c r="B77" s="21">
        <v>13908</v>
      </c>
      <c r="C77" s="12" t="s">
        <v>283</v>
      </c>
      <c r="D77" s="12" t="s">
        <v>284</v>
      </c>
      <c r="E77" s="12" t="s">
        <v>182</v>
      </c>
      <c r="F77" s="12" t="s">
        <v>1487</v>
      </c>
      <c r="G77" s="12" t="s">
        <v>1488</v>
      </c>
      <c r="H77" s="12" t="s">
        <v>185</v>
      </c>
      <c r="I77" s="12" t="s">
        <v>1245</v>
      </c>
      <c r="J77" s="12" t="s">
        <v>72</v>
      </c>
      <c r="K77" s="12" t="s">
        <v>72</v>
      </c>
      <c r="L77" s="12" t="s">
        <v>187</v>
      </c>
      <c r="M77" s="12" t="s">
        <v>107</v>
      </c>
      <c r="N77" s="12" t="s">
        <v>287</v>
      </c>
      <c r="O77" s="12" t="s">
        <v>73</v>
      </c>
      <c r="P77" s="12" t="s">
        <v>76</v>
      </c>
      <c r="Q77" s="14">
        <v>6880</v>
      </c>
      <c r="R77" s="14">
        <v>1</v>
      </c>
      <c r="S77" s="14">
        <v>48410</v>
      </c>
      <c r="T77" s="14">
        <v>0</v>
      </c>
      <c r="U77" s="14">
        <v>3330.6080000000002</v>
      </c>
      <c r="V77" s="15">
        <v>4.1790737900000003E-4</v>
      </c>
      <c r="W77" s="15">
        <v>8.302520951E-3</v>
      </c>
      <c r="X77" s="15">
        <f t="shared" si="2"/>
        <v>1.1673931924915547E-3</v>
      </c>
    </row>
    <row r="78" spans="1:24" ht="13.5" thickBot="1">
      <c r="A78" s="21">
        <v>13908</v>
      </c>
      <c r="B78" s="21">
        <v>13908</v>
      </c>
      <c r="C78" s="12" t="s">
        <v>1489</v>
      </c>
      <c r="D78" s="12" t="s">
        <v>1490</v>
      </c>
      <c r="E78" s="12" t="s">
        <v>182</v>
      </c>
      <c r="F78" s="12" t="s">
        <v>1491</v>
      </c>
      <c r="G78" s="12" t="s">
        <v>1492</v>
      </c>
      <c r="H78" s="12" t="s">
        <v>185</v>
      </c>
      <c r="I78" s="12" t="s">
        <v>1245</v>
      </c>
      <c r="J78" s="12" t="s">
        <v>72</v>
      </c>
      <c r="K78" s="12" t="s">
        <v>72</v>
      </c>
      <c r="L78" s="12" t="s">
        <v>187</v>
      </c>
      <c r="M78" s="12" t="s">
        <v>107</v>
      </c>
      <c r="N78" s="12" t="s">
        <v>222</v>
      </c>
      <c r="O78" s="12" t="s">
        <v>73</v>
      </c>
      <c r="P78" s="12" t="s">
        <v>76</v>
      </c>
      <c r="Q78" s="14">
        <v>5</v>
      </c>
      <c r="R78" s="14">
        <v>1</v>
      </c>
      <c r="S78" s="14">
        <v>54720</v>
      </c>
      <c r="T78" s="14">
        <v>0</v>
      </c>
      <c r="U78" s="14">
        <v>2.7360000000000002</v>
      </c>
      <c r="V78" s="15">
        <v>4.06834825061025E-6</v>
      </c>
      <c r="W78" s="15">
        <v>6.8202854625564597E-6</v>
      </c>
      <c r="X78" s="15">
        <f t="shared" si="2"/>
        <v>9.5898039476783015E-7</v>
      </c>
    </row>
    <row r="79" spans="1:24" ht="13.5" thickBot="1">
      <c r="A79" s="21">
        <v>13908</v>
      </c>
      <c r="B79" s="21">
        <v>13908</v>
      </c>
      <c r="C79" s="12" t="s">
        <v>1493</v>
      </c>
      <c r="D79" s="12" t="s">
        <v>1494</v>
      </c>
      <c r="E79" s="12" t="s">
        <v>297</v>
      </c>
      <c r="F79" s="12" t="s">
        <v>1495</v>
      </c>
      <c r="G79" s="12" t="s">
        <v>1496</v>
      </c>
      <c r="H79" s="12" t="s">
        <v>185</v>
      </c>
      <c r="I79" s="12" t="s">
        <v>1245</v>
      </c>
      <c r="J79" s="12" t="s">
        <v>72</v>
      </c>
      <c r="K79" s="12" t="s">
        <v>300</v>
      </c>
      <c r="L79" s="12" t="s">
        <v>187</v>
      </c>
      <c r="M79" s="12" t="s">
        <v>107</v>
      </c>
      <c r="N79" s="12" t="s">
        <v>262</v>
      </c>
      <c r="O79" s="12" t="s">
        <v>73</v>
      </c>
      <c r="P79" s="12" t="s">
        <v>76</v>
      </c>
      <c r="Q79" s="14">
        <v>38701</v>
      </c>
      <c r="R79" s="14">
        <v>1</v>
      </c>
      <c r="S79" s="14">
        <v>4205</v>
      </c>
      <c r="T79" s="14">
        <v>0</v>
      </c>
      <c r="U79" s="14">
        <v>1627.3770500000001</v>
      </c>
      <c r="V79" s="15">
        <v>2.1092651899999999E-4</v>
      </c>
      <c r="W79" s="15">
        <v>4.0567163869999999E-3</v>
      </c>
      <c r="X79" s="15">
        <f t="shared" si="2"/>
        <v>5.7040302845215896E-4</v>
      </c>
    </row>
    <row r="80" spans="1:24" ht="13.5" thickBot="1">
      <c r="A80" s="21">
        <v>13908</v>
      </c>
      <c r="B80" s="21">
        <v>13908</v>
      </c>
      <c r="C80" s="12" t="s">
        <v>1497</v>
      </c>
      <c r="D80" s="12" t="s">
        <v>1498</v>
      </c>
      <c r="E80" s="12" t="s">
        <v>182</v>
      </c>
      <c r="F80" s="12" t="s">
        <v>1499</v>
      </c>
      <c r="G80" s="12" t="s">
        <v>1500</v>
      </c>
      <c r="H80" s="12" t="s">
        <v>185</v>
      </c>
      <c r="I80" s="12" t="s">
        <v>1245</v>
      </c>
      <c r="J80" s="12" t="s">
        <v>72</v>
      </c>
      <c r="K80" s="12" t="s">
        <v>72</v>
      </c>
      <c r="L80" s="12" t="s">
        <v>187</v>
      </c>
      <c r="M80" s="12" t="s">
        <v>107</v>
      </c>
      <c r="N80" s="12" t="s">
        <v>617</v>
      </c>
      <c r="O80" s="12" t="s">
        <v>73</v>
      </c>
      <c r="P80" s="12" t="s">
        <v>76</v>
      </c>
      <c r="Q80" s="14">
        <v>67000</v>
      </c>
      <c r="R80" s="14">
        <v>1</v>
      </c>
      <c r="S80" s="14">
        <v>263</v>
      </c>
      <c r="T80" s="14">
        <v>0</v>
      </c>
      <c r="U80" s="14">
        <v>176.21</v>
      </c>
      <c r="V80" s="15">
        <v>9.42893902410259E-5</v>
      </c>
      <c r="W80" s="15">
        <v>4.3925529999999999E-4</v>
      </c>
      <c r="X80" s="15">
        <f t="shared" si="2"/>
        <v>6.1762403275599176E-5</v>
      </c>
    </row>
    <row r="81" spans="1:24" ht="13.5" thickBot="1">
      <c r="A81" s="21">
        <v>13908</v>
      </c>
      <c r="B81" s="21">
        <v>13908</v>
      </c>
      <c r="C81" s="12" t="s">
        <v>1501</v>
      </c>
      <c r="D81" s="12" t="s">
        <v>1502</v>
      </c>
      <c r="E81" s="12" t="s">
        <v>182</v>
      </c>
      <c r="F81" s="12" t="s">
        <v>1503</v>
      </c>
      <c r="G81" s="12" t="s">
        <v>1504</v>
      </c>
      <c r="H81" s="12" t="s">
        <v>185</v>
      </c>
      <c r="I81" s="12" t="s">
        <v>1245</v>
      </c>
      <c r="J81" s="12" t="s">
        <v>72</v>
      </c>
      <c r="K81" s="12" t="s">
        <v>72</v>
      </c>
      <c r="L81" s="12" t="s">
        <v>187</v>
      </c>
      <c r="M81" s="12" t="s">
        <v>107</v>
      </c>
      <c r="N81" s="12" t="s">
        <v>1361</v>
      </c>
      <c r="O81" s="12" t="s">
        <v>73</v>
      </c>
      <c r="P81" s="12" t="s">
        <v>76</v>
      </c>
      <c r="Q81" s="14">
        <v>78081</v>
      </c>
      <c r="R81" s="14">
        <v>1</v>
      </c>
      <c r="S81" s="14">
        <v>1340</v>
      </c>
      <c r="T81" s="14">
        <v>0</v>
      </c>
      <c r="U81" s="14">
        <v>1046.2854</v>
      </c>
      <c r="V81" s="15">
        <v>5.5969366500000005E-4</v>
      </c>
      <c r="W81" s="15">
        <v>2.6081743790000002E-3</v>
      </c>
      <c r="X81" s="15">
        <f t="shared" si="2"/>
        <v>3.6672777263589804E-4</v>
      </c>
    </row>
    <row r="82" spans="1:24" ht="13.5" thickBot="1">
      <c r="A82" s="21">
        <v>13908</v>
      </c>
      <c r="B82" s="21">
        <v>13908</v>
      </c>
      <c r="C82" s="12" t="s">
        <v>1505</v>
      </c>
      <c r="D82" s="12" t="s">
        <v>1506</v>
      </c>
      <c r="E82" s="12" t="s">
        <v>182</v>
      </c>
      <c r="F82" s="12" t="s">
        <v>1507</v>
      </c>
      <c r="G82" s="12" t="s">
        <v>1508</v>
      </c>
      <c r="H82" s="12" t="s">
        <v>185</v>
      </c>
      <c r="I82" s="12" t="s">
        <v>1245</v>
      </c>
      <c r="J82" s="12" t="s">
        <v>72</v>
      </c>
      <c r="K82" s="12" t="s">
        <v>72</v>
      </c>
      <c r="L82" s="12" t="s">
        <v>187</v>
      </c>
      <c r="M82" s="12" t="s">
        <v>107</v>
      </c>
      <c r="N82" s="12" t="s">
        <v>188</v>
      </c>
      <c r="O82" s="12" t="s">
        <v>73</v>
      </c>
      <c r="P82" s="12" t="s">
        <v>76</v>
      </c>
      <c r="Q82" s="14">
        <v>500</v>
      </c>
      <c r="R82" s="14">
        <v>1</v>
      </c>
      <c r="S82" s="14">
        <v>988.4</v>
      </c>
      <c r="T82" s="14">
        <v>4.6780000000000002E-2</v>
      </c>
      <c r="U82" s="14">
        <v>4.9887800000000002</v>
      </c>
      <c r="V82" s="15">
        <v>4.67815802542734E-6</v>
      </c>
      <c r="W82" s="15">
        <v>1.24360028179431E-5</v>
      </c>
      <c r="X82" s="15">
        <f t="shared" si="2"/>
        <v>1.7485899904275788E-6</v>
      </c>
    </row>
    <row r="83" spans="1:24" ht="13.5" thickBot="1">
      <c r="A83" s="21">
        <v>13908</v>
      </c>
      <c r="B83" s="21">
        <v>13908</v>
      </c>
      <c r="C83" s="12" t="s">
        <v>451</v>
      </c>
      <c r="D83" s="12" t="s">
        <v>452</v>
      </c>
      <c r="E83" s="12" t="s">
        <v>182</v>
      </c>
      <c r="F83" s="12" t="s">
        <v>1509</v>
      </c>
      <c r="G83" s="12" t="s">
        <v>1510</v>
      </c>
      <c r="H83" s="12" t="s">
        <v>185</v>
      </c>
      <c r="I83" s="12" t="s">
        <v>1245</v>
      </c>
      <c r="J83" s="12" t="s">
        <v>72</v>
      </c>
      <c r="K83" s="12" t="s">
        <v>72</v>
      </c>
      <c r="L83" s="12" t="s">
        <v>187</v>
      </c>
      <c r="M83" s="12" t="s">
        <v>107</v>
      </c>
      <c r="N83" s="12" t="s">
        <v>327</v>
      </c>
      <c r="O83" s="12" t="s">
        <v>73</v>
      </c>
      <c r="P83" s="12" t="s">
        <v>76</v>
      </c>
      <c r="Q83" s="14">
        <v>51545</v>
      </c>
      <c r="R83" s="14">
        <v>1</v>
      </c>
      <c r="S83" s="14">
        <v>8514</v>
      </c>
      <c r="T83" s="14">
        <v>0</v>
      </c>
      <c r="U83" s="14">
        <v>4388.5412999999999</v>
      </c>
      <c r="V83" s="15">
        <v>1.4503167539999999E-3</v>
      </c>
      <c r="W83" s="15">
        <v>1.0939731151E-2</v>
      </c>
      <c r="X83" s="15">
        <f t="shared" si="2"/>
        <v>1.5382036068453677E-3</v>
      </c>
    </row>
    <row r="84" spans="1:24" ht="13.5" thickBot="1">
      <c r="A84" s="21">
        <v>13908</v>
      </c>
      <c r="B84" s="21">
        <v>13908</v>
      </c>
      <c r="C84" s="12" t="s">
        <v>472</v>
      </c>
      <c r="D84" s="12" t="s">
        <v>473</v>
      </c>
      <c r="E84" s="12" t="s">
        <v>182</v>
      </c>
      <c r="F84" s="12" t="s">
        <v>1511</v>
      </c>
      <c r="G84" s="12" t="s">
        <v>1512</v>
      </c>
      <c r="H84" s="12" t="s">
        <v>185</v>
      </c>
      <c r="I84" s="12" t="s">
        <v>1245</v>
      </c>
      <c r="J84" s="12" t="s">
        <v>72</v>
      </c>
      <c r="K84" s="12" t="s">
        <v>72</v>
      </c>
      <c r="L84" s="12" t="s">
        <v>187</v>
      </c>
      <c r="M84" s="12" t="s">
        <v>107</v>
      </c>
      <c r="N84" s="12" t="s">
        <v>327</v>
      </c>
      <c r="O84" s="12" t="s">
        <v>73</v>
      </c>
      <c r="P84" s="12" t="s">
        <v>76</v>
      </c>
      <c r="Q84" s="14">
        <v>212545</v>
      </c>
      <c r="R84" s="14">
        <v>1</v>
      </c>
      <c r="S84" s="14">
        <v>3261</v>
      </c>
      <c r="T84" s="14">
        <v>0</v>
      </c>
      <c r="U84" s="14">
        <v>6931.0924500000001</v>
      </c>
      <c r="V84" s="15">
        <v>1.2950504450000001E-2</v>
      </c>
      <c r="W84" s="15">
        <v>1.7277788405000001E-2</v>
      </c>
      <c r="X84" s="15">
        <f t="shared" si="2"/>
        <v>2.4293793033162746E-3</v>
      </c>
    </row>
    <row r="85" spans="1:24" ht="13.5" thickBot="1">
      <c r="A85" s="21">
        <v>13908</v>
      </c>
      <c r="B85" s="21">
        <v>13908</v>
      </c>
      <c r="C85" s="12" t="s">
        <v>1513</v>
      </c>
      <c r="D85" s="12" t="s">
        <v>1514</v>
      </c>
      <c r="E85" s="12" t="s">
        <v>182</v>
      </c>
      <c r="F85" s="12" t="s">
        <v>1515</v>
      </c>
      <c r="G85" s="12" t="s">
        <v>1516</v>
      </c>
      <c r="H85" s="12" t="s">
        <v>185</v>
      </c>
      <c r="I85" s="12" t="s">
        <v>1245</v>
      </c>
      <c r="J85" s="12" t="s">
        <v>72</v>
      </c>
      <c r="K85" s="12" t="s">
        <v>72</v>
      </c>
      <c r="L85" s="12" t="s">
        <v>187</v>
      </c>
      <c r="M85" s="12" t="s">
        <v>107</v>
      </c>
      <c r="N85" s="12" t="s">
        <v>222</v>
      </c>
      <c r="O85" s="12" t="s">
        <v>73</v>
      </c>
      <c r="P85" s="12" t="s">
        <v>76</v>
      </c>
      <c r="Q85" s="14">
        <v>40000</v>
      </c>
      <c r="R85" s="14">
        <v>1</v>
      </c>
      <c r="S85" s="14">
        <v>337.8</v>
      </c>
      <c r="T85" s="14">
        <v>0</v>
      </c>
      <c r="U85" s="14">
        <v>135.12</v>
      </c>
      <c r="V85" s="15">
        <v>2.67123929E-4</v>
      </c>
      <c r="W85" s="15">
        <v>3.3682637799999998E-4</v>
      </c>
      <c r="X85" s="15">
        <f t="shared" si="2"/>
        <v>4.7360172127569157E-5</v>
      </c>
    </row>
    <row r="86" spans="1:24" ht="13.5" thickBot="1">
      <c r="A86" s="21">
        <v>13908</v>
      </c>
      <c r="B86" s="21">
        <v>13908</v>
      </c>
      <c r="C86" s="12" t="s">
        <v>1517</v>
      </c>
      <c r="D86" s="12" t="s">
        <v>1518</v>
      </c>
      <c r="E86" s="12" t="s">
        <v>182</v>
      </c>
      <c r="F86" s="12" t="s">
        <v>1519</v>
      </c>
      <c r="G86" s="12" t="s">
        <v>1520</v>
      </c>
      <c r="H86" s="12" t="s">
        <v>185</v>
      </c>
      <c r="I86" s="12" t="s">
        <v>1245</v>
      </c>
      <c r="J86" s="12" t="s">
        <v>72</v>
      </c>
      <c r="K86" s="12" t="s">
        <v>72</v>
      </c>
      <c r="L86" s="12" t="s">
        <v>187</v>
      </c>
      <c r="M86" s="12" t="s">
        <v>107</v>
      </c>
      <c r="N86" s="12" t="s">
        <v>196</v>
      </c>
      <c r="O86" s="12" t="s">
        <v>73</v>
      </c>
      <c r="P86" s="12" t="s">
        <v>76</v>
      </c>
      <c r="Q86" s="14">
        <v>5000</v>
      </c>
      <c r="R86" s="14">
        <v>1</v>
      </c>
      <c r="S86" s="14">
        <v>10300</v>
      </c>
      <c r="T86" s="14">
        <v>0</v>
      </c>
      <c r="U86" s="14">
        <v>515</v>
      </c>
      <c r="V86" s="15">
        <v>1.5897175500000001E-4</v>
      </c>
      <c r="W86" s="15">
        <v>1.283789113E-3</v>
      </c>
      <c r="X86" s="15">
        <f t="shared" si="2"/>
        <v>1.8050983307947094E-4</v>
      </c>
    </row>
    <row r="87" spans="1:24" ht="13.5" thickBot="1">
      <c r="A87" s="21">
        <v>13908</v>
      </c>
      <c r="B87" s="21">
        <v>13908</v>
      </c>
      <c r="C87" s="12" t="s">
        <v>1521</v>
      </c>
      <c r="D87" s="12" t="s">
        <v>1522</v>
      </c>
      <c r="E87" s="12" t="s">
        <v>182</v>
      </c>
      <c r="F87" s="12" t="s">
        <v>1523</v>
      </c>
      <c r="G87" s="12" t="s">
        <v>1524</v>
      </c>
      <c r="H87" s="12" t="s">
        <v>185</v>
      </c>
      <c r="I87" s="12" t="s">
        <v>1245</v>
      </c>
      <c r="J87" s="12" t="s">
        <v>72</v>
      </c>
      <c r="K87" s="12" t="s">
        <v>72</v>
      </c>
      <c r="L87" s="12" t="s">
        <v>187</v>
      </c>
      <c r="M87" s="12" t="s">
        <v>107</v>
      </c>
      <c r="N87" s="12" t="s">
        <v>222</v>
      </c>
      <c r="O87" s="12" t="s">
        <v>73</v>
      </c>
      <c r="P87" s="12" t="s">
        <v>76</v>
      </c>
      <c r="Q87" s="14">
        <v>27097</v>
      </c>
      <c r="R87" s="14">
        <v>1</v>
      </c>
      <c r="S87" s="14">
        <v>4274</v>
      </c>
      <c r="T87" s="14">
        <v>0</v>
      </c>
      <c r="U87" s="14">
        <v>1158.1257800000001</v>
      </c>
      <c r="V87" s="15">
        <v>9.8513735699999995E-4</v>
      </c>
      <c r="W87" s="15">
        <v>2.886969452E-3</v>
      </c>
      <c r="X87" s="15">
        <f t="shared" si="2"/>
        <v>4.0592833249093616E-4</v>
      </c>
    </row>
    <row r="88" spans="1:24" ht="13.5" thickBot="1">
      <c r="A88" s="21">
        <v>13908</v>
      </c>
      <c r="B88" s="21">
        <v>13908</v>
      </c>
      <c r="C88" s="12" t="s">
        <v>1525</v>
      </c>
      <c r="D88" s="12" t="s">
        <v>1526</v>
      </c>
      <c r="E88" s="12" t="s">
        <v>182</v>
      </c>
      <c r="F88" s="12" t="s">
        <v>1527</v>
      </c>
      <c r="G88" s="12" t="s">
        <v>1528</v>
      </c>
      <c r="H88" s="12" t="s">
        <v>185</v>
      </c>
      <c r="I88" s="12" t="s">
        <v>1245</v>
      </c>
      <c r="J88" s="12" t="s">
        <v>72</v>
      </c>
      <c r="K88" s="12" t="s">
        <v>72</v>
      </c>
      <c r="L88" s="12" t="s">
        <v>187</v>
      </c>
      <c r="M88" s="12" t="s">
        <v>107</v>
      </c>
      <c r="N88" s="12" t="s">
        <v>1272</v>
      </c>
      <c r="O88" s="12" t="s">
        <v>73</v>
      </c>
      <c r="P88" s="12" t="s">
        <v>76</v>
      </c>
      <c r="Q88" s="14">
        <v>7127</v>
      </c>
      <c r="R88" s="14">
        <v>1</v>
      </c>
      <c r="S88" s="14">
        <v>12550</v>
      </c>
      <c r="T88" s="14">
        <v>0</v>
      </c>
      <c r="U88" s="14">
        <v>894.43849999999998</v>
      </c>
      <c r="V88" s="15">
        <v>1.9468737499999999E-4</v>
      </c>
      <c r="W88" s="15">
        <v>2.2296512779999998E-3</v>
      </c>
      <c r="X88" s="15">
        <f t="shared" si="2"/>
        <v>3.1350474628126675E-4</v>
      </c>
    </row>
    <row r="89" spans="1:24" ht="13.5" thickBot="1">
      <c r="A89" s="21">
        <v>13908</v>
      </c>
      <c r="B89" s="21">
        <v>13908</v>
      </c>
      <c r="C89" s="12" t="s">
        <v>1529</v>
      </c>
      <c r="D89" s="12" t="s">
        <v>1530</v>
      </c>
      <c r="E89" s="12" t="s">
        <v>297</v>
      </c>
      <c r="F89" s="12" t="s">
        <v>1531</v>
      </c>
      <c r="G89" s="12" t="s">
        <v>1532</v>
      </c>
      <c r="H89" s="12" t="s">
        <v>185</v>
      </c>
      <c r="I89" s="12" t="s">
        <v>1245</v>
      </c>
      <c r="J89" s="12" t="s">
        <v>72</v>
      </c>
      <c r="K89" s="12" t="s">
        <v>72</v>
      </c>
      <c r="L89" s="12" t="s">
        <v>187</v>
      </c>
      <c r="M89" s="12" t="s">
        <v>107</v>
      </c>
      <c r="N89" s="12" t="s">
        <v>270</v>
      </c>
      <c r="O89" s="12" t="s">
        <v>73</v>
      </c>
      <c r="P89" s="12" t="s">
        <v>76</v>
      </c>
      <c r="Q89" s="14">
        <v>10608</v>
      </c>
      <c r="R89" s="14">
        <v>1</v>
      </c>
      <c r="S89" s="14">
        <v>9985</v>
      </c>
      <c r="T89" s="14">
        <v>0</v>
      </c>
      <c r="U89" s="14">
        <v>1059.2088000000001</v>
      </c>
      <c r="V89" s="15">
        <v>5.1222425899999998E-4</v>
      </c>
      <c r="W89" s="15">
        <v>2.6403897579999999E-3</v>
      </c>
      <c r="X89" s="15">
        <f t="shared" si="2"/>
        <v>3.7125748288214903E-4</v>
      </c>
    </row>
    <row r="90" spans="1:24" ht="13.5" thickBot="1">
      <c r="A90" s="21">
        <v>13908</v>
      </c>
      <c r="B90" s="21">
        <v>13908</v>
      </c>
      <c r="C90" s="12" t="s">
        <v>1533</v>
      </c>
      <c r="D90" s="12" t="s">
        <v>1534</v>
      </c>
      <c r="E90" s="12" t="s">
        <v>182</v>
      </c>
      <c r="F90" s="12" t="s">
        <v>1535</v>
      </c>
      <c r="G90" s="12" t="s">
        <v>1536</v>
      </c>
      <c r="H90" s="12" t="s">
        <v>185</v>
      </c>
      <c r="I90" s="12" t="s">
        <v>1245</v>
      </c>
      <c r="J90" s="12" t="s">
        <v>72</v>
      </c>
      <c r="K90" s="12" t="s">
        <v>72</v>
      </c>
      <c r="L90" s="12" t="s">
        <v>187</v>
      </c>
      <c r="M90" s="12" t="s">
        <v>107</v>
      </c>
      <c r="N90" s="12" t="s">
        <v>1361</v>
      </c>
      <c r="O90" s="12" t="s">
        <v>73</v>
      </c>
      <c r="P90" s="12" t="s">
        <v>76</v>
      </c>
      <c r="Q90" s="14">
        <v>33569</v>
      </c>
      <c r="R90" s="14">
        <v>1</v>
      </c>
      <c r="S90" s="14">
        <v>8050</v>
      </c>
      <c r="T90" s="14">
        <v>0</v>
      </c>
      <c r="U90" s="14">
        <v>2702.3045000000002</v>
      </c>
      <c r="V90" s="15">
        <v>6.9223153599999999E-4</v>
      </c>
      <c r="W90" s="15">
        <v>6.7362895089999996E-3</v>
      </c>
      <c r="X90" s="15">
        <f t="shared" si="2"/>
        <v>9.4716996936874411E-4</v>
      </c>
    </row>
    <row r="91" spans="1:24" ht="13.5" thickBot="1">
      <c r="A91" s="21">
        <v>13908</v>
      </c>
      <c r="B91" s="21">
        <v>13908</v>
      </c>
      <c r="C91" s="12" t="s">
        <v>1537</v>
      </c>
      <c r="D91" s="12" t="s">
        <v>1538</v>
      </c>
      <c r="E91" s="12" t="s">
        <v>182</v>
      </c>
      <c r="F91" s="12" t="s">
        <v>1539</v>
      </c>
      <c r="G91" s="12" t="s">
        <v>1540</v>
      </c>
      <c r="H91" s="12" t="s">
        <v>185</v>
      </c>
      <c r="I91" s="12" t="s">
        <v>1245</v>
      </c>
      <c r="J91" s="12" t="s">
        <v>72</v>
      </c>
      <c r="K91" s="12" t="s">
        <v>72</v>
      </c>
      <c r="L91" s="12" t="s">
        <v>187</v>
      </c>
      <c r="M91" s="12" t="s">
        <v>107</v>
      </c>
      <c r="N91" s="12" t="s">
        <v>434</v>
      </c>
      <c r="O91" s="12" t="s">
        <v>73</v>
      </c>
      <c r="P91" s="12" t="s">
        <v>76</v>
      </c>
      <c r="Q91" s="14">
        <v>150000</v>
      </c>
      <c r="R91" s="14">
        <v>1</v>
      </c>
      <c r="S91" s="14">
        <v>682.4</v>
      </c>
      <c r="T91" s="14">
        <v>26.036180000000002</v>
      </c>
      <c r="U91" s="14">
        <v>1049.63618</v>
      </c>
      <c r="V91" s="15">
        <v>5.2072353999999996E-4</v>
      </c>
      <c r="W91" s="15">
        <v>2.6165271850000001E-3</v>
      </c>
      <c r="X91" s="15">
        <f t="shared" si="2"/>
        <v>3.6790223620577383E-4</v>
      </c>
    </row>
    <row r="92" spans="1:24" ht="13.5" thickBot="1">
      <c r="A92" s="21">
        <v>13908</v>
      </c>
      <c r="B92" s="21">
        <v>13908</v>
      </c>
      <c r="C92" s="12" t="s">
        <v>1541</v>
      </c>
      <c r="D92" s="12" t="s">
        <v>1542</v>
      </c>
      <c r="E92" s="12" t="s">
        <v>182</v>
      </c>
      <c r="F92" s="12" t="s">
        <v>1543</v>
      </c>
      <c r="G92" s="12" t="s">
        <v>1544</v>
      </c>
      <c r="H92" s="12" t="s">
        <v>185</v>
      </c>
      <c r="I92" s="12" t="s">
        <v>1245</v>
      </c>
      <c r="J92" s="12" t="s">
        <v>72</v>
      </c>
      <c r="K92" s="12" t="s">
        <v>72</v>
      </c>
      <c r="L92" s="12" t="s">
        <v>187</v>
      </c>
      <c r="M92" s="12" t="s">
        <v>107</v>
      </c>
      <c r="N92" s="12" t="s">
        <v>1399</v>
      </c>
      <c r="O92" s="12" t="s">
        <v>73</v>
      </c>
      <c r="P92" s="12" t="s">
        <v>76</v>
      </c>
      <c r="Q92" s="14">
        <v>181147</v>
      </c>
      <c r="R92" s="14">
        <v>1</v>
      </c>
      <c r="S92" s="14">
        <v>8478</v>
      </c>
      <c r="T92" s="14">
        <v>0</v>
      </c>
      <c r="U92" s="14">
        <v>15357.64266</v>
      </c>
      <c r="V92" s="15">
        <v>2.2523326510000001E-3</v>
      </c>
      <c r="W92" s="15">
        <v>3.8283445531E-2</v>
      </c>
      <c r="X92" s="15">
        <f t="shared" si="2"/>
        <v>5.3829233263121591E-3</v>
      </c>
    </row>
    <row r="93" spans="1:24" ht="13.5" thickBot="1">
      <c r="A93" s="21">
        <v>13908</v>
      </c>
      <c r="B93" s="21">
        <v>13908</v>
      </c>
      <c r="C93" s="12" t="s">
        <v>1545</v>
      </c>
      <c r="D93" s="12" t="s">
        <v>1546</v>
      </c>
      <c r="E93" s="12" t="s">
        <v>182</v>
      </c>
      <c r="F93" s="12" t="s">
        <v>1547</v>
      </c>
      <c r="G93" s="12" t="s">
        <v>1548</v>
      </c>
      <c r="H93" s="12" t="s">
        <v>185</v>
      </c>
      <c r="I93" s="12" t="s">
        <v>1245</v>
      </c>
      <c r="J93" s="12" t="s">
        <v>72</v>
      </c>
      <c r="K93" s="12" t="s">
        <v>72</v>
      </c>
      <c r="L93" s="12" t="s">
        <v>187</v>
      </c>
      <c r="M93" s="12" t="s">
        <v>107</v>
      </c>
      <c r="N93" s="12" t="s">
        <v>1549</v>
      </c>
      <c r="O93" s="12" t="s">
        <v>73</v>
      </c>
      <c r="P93" s="12" t="s">
        <v>76</v>
      </c>
      <c r="Q93" s="14">
        <v>136600</v>
      </c>
      <c r="R93" s="14">
        <v>1</v>
      </c>
      <c r="S93" s="14">
        <v>851.7</v>
      </c>
      <c r="T93" s="14">
        <v>0</v>
      </c>
      <c r="U93" s="14">
        <v>1163.4222</v>
      </c>
      <c r="V93" s="15">
        <v>1.2593066190000001E-3</v>
      </c>
      <c r="W93" s="15">
        <v>2.9001723379999999E-3</v>
      </c>
      <c r="X93" s="15">
        <f t="shared" si="2"/>
        <v>4.0778475169505024E-4</v>
      </c>
    </row>
    <row r="94" spans="1:24" ht="13.5" thickBot="1">
      <c r="A94" s="21">
        <v>13908</v>
      </c>
      <c r="B94" s="21">
        <v>13908</v>
      </c>
      <c r="C94" s="12" t="s">
        <v>1550</v>
      </c>
      <c r="D94" s="12" t="s">
        <v>1551</v>
      </c>
      <c r="E94" s="12" t="s">
        <v>182</v>
      </c>
      <c r="F94" s="12" t="s">
        <v>1552</v>
      </c>
      <c r="G94" s="12" t="s">
        <v>1553</v>
      </c>
      <c r="H94" s="12" t="s">
        <v>185</v>
      </c>
      <c r="I94" s="12" t="s">
        <v>1245</v>
      </c>
      <c r="J94" s="12" t="s">
        <v>72</v>
      </c>
      <c r="K94" s="12" t="s">
        <v>72</v>
      </c>
      <c r="L94" s="12" t="s">
        <v>187</v>
      </c>
      <c r="M94" s="12" t="s">
        <v>107</v>
      </c>
      <c r="N94" s="12" t="s">
        <v>196</v>
      </c>
      <c r="O94" s="12" t="s">
        <v>73</v>
      </c>
      <c r="P94" s="12" t="s">
        <v>76</v>
      </c>
      <c r="Q94" s="14">
        <v>170000</v>
      </c>
      <c r="R94" s="14">
        <v>1</v>
      </c>
      <c r="S94" s="14">
        <v>1521</v>
      </c>
      <c r="T94" s="14">
        <v>0</v>
      </c>
      <c r="U94" s="14">
        <v>2585.6999999999998</v>
      </c>
      <c r="V94" s="15">
        <v>3.6906777820000002E-3</v>
      </c>
      <c r="W94" s="15">
        <v>6.4456184649999996E-3</v>
      </c>
      <c r="X94" s="15">
        <f t="shared" si="2"/>
        <v>9.0629956387104464E-4</v>
      </c>
    </row>
    <row r="95" spans="1:24" ht="13.5" thickBot="1">
      <c r="A95" s="21">
        <v>13908</v>
      </c>
      <c r="B95" s="21">
        <v>13908</v>
      </c>
      <c r="C95" s="12" t="s">
        <v>1554</v>
      </c>
      <c r="D95" s="12" t="s">
        <v>1555</v>
      </c>
      <c r="E95" s="12" t="s">
        <v>182</v>
      </c>
      <c r="F95" s="12" t="s">
        <v>1556</v>
      </c>
      <c r="G95" s="12" t="s">
        <v>1557</v>
      </c>
      <c r="H95" s="12" t="s">
        <v>185</v>
      </c>
      <c r="I95" s="12" t="s">
        <v>1245</v>
      </c>
      <c r="J95" s="12" t="s">
        <v>72</v>
      </c>
      <c r="K95" s="12" t="s">
        <v>72</v>
      </c>
      <c r="L95" s="12" t="s">
        <v>187</v>
      </c>
      <c r="M95" s="12" t="s">
        <v>107</v>
      </c>
      <c r="N95" s="12" t="s">
        <v>205</v>
      </c>
      <c r="O95" s="12" t="s">
        <v>73</v>
      </c>
      <c r="P95" s="12" t="s">
        <v>76</v>
      </c>
      <c r="Q95" s="14">
        <v>3300</v>
      </c>
      <c r="R95" s="14">
        <v>1</v>
      </c>
      <c r="S95" s="14">
        <v>1373</v>
      </c>
      <c r="T95" s="14">
        <v>0</v>
      </c>
      <c r="U95" s="14">
        <v>45.308999999999997</v>
      </c>
      <c r="V95" s="15">
        <v>4.7187630789277E-5</v>
      </c>
      <c r="W95" s="15">
        <v>1.12946021E-4</v>
      </c>
      <c r="X95" s="15">
        <f t="shared" si="2"/>
        <v>1.5881009761160676E-5</v>
      </c>
    </row>
    <row r="96" spans="1:24" ht="13.5" thickBot="1">
      <c r="A96" s="21">
        <v>13908</v>
      </c>
      <c r="B96" s="21">
        <v>13908</v>
      </c>
      <c r="C96" s="12" t="s">
        <v>511</v>
      </c>
      <c r="D96" s="12" t="s">
        <v>512</v>
      </c>
      <c r="E96" s="12" t="s">
        <v>182</v>
      </c>
      <c r="F96" s="12" t="s">
        <v>1558</v>
      </c>
      <c r="G96" s="12" t="s">
        <v>1559</v>
      </c>
      <c r="H96" s="12" t="s">
        <v>185</v>
      </c>
      <c r="I96" s="12" t="s">
        <v>1245</v>
      </c>
      <c r="J96" s="12" t="s">
        <v>72</v>
      </c>
      <c r="K96" s="12" t="s">
        <v>72</v>
      </c>
      <c r="L96" s="12" t="s">
        <v>457</v>
      </c>
      <c r="M96" s="12" t="s">
        <v>107</v>
      </c>
      <c r="N96" s="12" t="s">
        <v>196</v>
      </c>
      <c r="O96" s="12" t="s">
        <v>73</v>
      </c>
      <c r="P96" s="12" t="s">
        <v>76</v>
      </c>
      <c r="Q96" s="14">
        <v>20000</v>
      </c>
      <c r="R96" s="14">
        <v>1</v>
      </c>
      <c r="S96" s="14">
        <v>4480.5667000000003</v>
      </c>
      <c r="T96" s="14">
        <v>0</v>
      </c>
      <c r="U96" s="14">
        <v>896.11333999999999</v>
      </c>
      <c r="V96" s="15">
        <v>3.1724079600000001E-4</v>
      </c>
      <c r="W96" s="15">
        <v>2.23382631E-3</v>
      </c>
      <c r="X96" s="15">
        <f t="shared" si="2"/>
        <v>3.1409178528871303E-4</v>
      </c>
    </row>
    <row r="97" spans="1:24" ht="13.5" thickBot="1">
      <c r="A97" s="21">
        <v>13908</v>
      </c>
      <c r="B97" s="21">
        <v>13908</v>
      </c>
      <c r="C97" s="12" t="s">
        <v>1560</v>
      </c>
      <c r="D97" s="12" t="s">
        <v>1561</v>
      </c>
      <c r="E97" s="12" t="s">
        <v>182</v>
      </c>
      <c r="F97" s="12" t="s">
        <v>1562</v>
      </c>
      <c r="G97" s="12" t="s">
        <v>1563</v>
      </c>
      <c r="H97" s="12" t="s">
        <v>185</v>
      </c>
      <c r="I97" s="12" t="s">
        <v>1245</v>
      </c>
      <c r="J97" s="12" t="s">
        <v>72</v>
      </c>
      <c r="K97" s="12" t="s">
        <v>72</v>
      </c>
      <c r="L97" s="12" t="s">
        <v>187</v>
      </c>
      <c r="M97" s="12" t="s">
        <v>107</v>
      </c>
      <c r="N97" s="12" t="s">
        <v>282</v>
      </c>
      <c r="O97" s="12" t="s">
        <v>73</v>
      </c>
      <c r="P97" s="12" t="s">
        <v>76</v>
      </c>
      <c r="Q97" s="14">
        <v>200000</v>
      </c>
      <c r="R97" s="14">
        <v>1</v>
      </c>
      <c r="S97" s="14">
        <v>203</v>
      </c>
      <c r="T97" s="14">
        <v>0</v>
      </c>
      <c r="U97" s="14">
        <v>406</v>
      </c>
      <c r="V97" s="15">
        <v>7.6511278799999997E-4</v>
      </c>
      <c r="W97" s="15">
        <v>1.012074524E-3</v>
      </c>
      <c r="X97" s="15">
        <f t="shared" si="2"/>
        <v>1.4230483928206837E-4</v>
      </c>
    </row>
    <row r="98" spans="1:24" ht="13.5" thickBot="1">
      <c r="A98" s="21">
        <v>13908</v>
      </c>
      <c r="B98" s="21">
        <v>13908</v>
      </c>
      <c r="C98" s="12" t="s">
        <v>670</v>
      </c>
      <c r="D98" s="12" t="s">
        <v>671</v>
      </c>
      <c r="E98" s="12" t="s">
        <v>182</v>
      </c>
      <c r="F98" s="12" t="s">
        <v>1564</v>
      </c>
      <c r="G98" s="12" t="s">
        <v>1565</v>
      </c>
      <c r="H98" s="12" t="s">
        <v>185</v>
      </c>
      <c r="I98" s="12" t="s">
        <v>1245</v>
      </c>
      <c r="J98" s="12" t="s">
        <v>72</v>
      </c>
      <c r="K98" s="12" t="s">
        <v>72</v>
      </c>
      <c r="L98" s="12" t="s">
        <v>187</v>
      </c>
      <c r="M98" s="12" t="s">
        <v>107</v>
      </c>
      <c r="N98" s="12" t="s">
        <v>617</v>
      </c>
      <c r="O98" s="12" t="s">
        <v>73</v>
      </c>
      <c r="P98" s="12" t="s">
        <v>76</v>
      </c>
      <c r="Q98" s="14">
        <v>658690</v>
      </c>
      <c r="R98" s="14">
        <v>1</v>
      </c>
      <c r="S98" s="14">
        <v>233.7</v>
      </c>
      <c r="T98" s="14">
        <v>0</v>
      </c>
      <c r="U98" s="14">
        <v>1539.35853</v>
      </c>
      <c r="V98" s="15">
        <v>7.1848180500000002E-4</v>
      </c>
      <c r="W98" s="15">
        <v>3.8373043140000002E-3</v>
      </c>
      <c r="X98" s="15">
        <f t="shared" ref="X98:X108" si="3">+U98/sum</f>
        <v>5.3955213844613552E-4</v>
      </c>
    </row>
    <row r="99" spans="1:24" ht="13.5" thickBot="1">
      <c r="A99" s="21">
        <v>13908</v>
      </c>
      <c r="B99" s="21">
        <v>13908</v>
      </c>
      <c r="C99" s="12" t="s">
        <v>690</v>
      </c>
      <c r="D99" s="12" t="s">
        <v>691</v>
      </c>
      <c r="E99" s="12" t="s">
        <v>182</v>
      </c>
      <c r="F99" s="12" t="s">
        <v>1566</v>
      </c>
      <c r="G99" s="12" t="s">
        <v>1567</v>
      </c>
      <c r="H99" s="12" t="s">
        <v>185</v>
      </c>
      <c r="I99" s="12" t="s">
        <v>1245</v>
      </c>
      <c r="J99" s="12" t="s">
        <v>72</v>
      </c>
      <c r="K99" s="12" t="s">
        <v>72</v>
      </c>
      <c r="L99" s="12" t="s">
        <v>187</v>
      </c>
      <c r="M99" s="12" t="s">
        <v>107</v>
      </c>
      <c r="N99" s="12" t="s">
        <v>617</v>
      </c>
      <c r="O99" s="12" t="s">
        <v>73</v>
      </c>
      <c r="P99" s="12" t="s">
        <v>76</v>
      </c>
      <c r="Q99" s="14">
        <v>2741</v>
      </c>
      <c r="R99" s="14">
        <v>1</v>
      </c>
      <c r="S99" s="14">
        <v>5339</v>
      </c>
      <c r="T99" s="14">
        <v>0</v>
      </c>
      <c r="U99" s="14">
        <v>146.34199000000001</v>
      </c>
      <c r="V99" s="15">
        <v>2.19388588E-4</v>
      </c>
      <c r="W99" s="15">
        <v>3.6480049200000002E-4</v>
      </c>
      <c r="X99" s="15">
        <f t="shared" si="3"/>
        <v>5.1293530461005069E-5</v>
      </c>
    </row>
    <row r="100" spans="1:24" ht="13.5" thickBot="1">
      <c r="A100" s="21">
        <v>13908</v>
      </c>
      <c r="B100" s="21">
        <v>13908</v>
      </c>
      <c r="C100" s="12" t="s">
        <v>734</v>
      </c>
      <c r="D100" s="41">
        <v>560040545</v>
      </c>
      <c r="E100" s="41" t="s">
        <v>182</v>
      </c>
      <c r="F100" s="12" t="s">
        <v>1568</v>
      </c>
      <c r="G100" s="12" t="s">
        <v>1569</v>
      </c>
      <c r="H100" s="12" t="s">
        <v>185</v>
      </c>
      <c r="I100" s="12" t="s">
        <v>1245</v>
      </c>
      <c r="J100" s="12" t="s">
        <v>72</v>
      </c>
      <c r="K100" s="12" t="s">
        <v>72</v>
      </c>
      <c r="L100" s="12" t="s">
        <v>187</v>
      </c>
      <c r="M100" s="12" t="s">
        <v>107</v>
      </c>
      <c r="N100" s="12" t="s">
        <v>196</v>
      </c>
      <c r="O100" s="12" t="s">
        <v>73</v>
      </c>
      <c r="P100" s="12" t="s">
        <v>76</v>
      </c>
      <c r="Q100" s="14">
        <v>277714</v>
      </c>
      <c r="R100" s="14">
        <v>1</v>
      </c>
      <c r="S100" s="14">
        <v>2216</v>
      </c>
      <c r="T100" s="14">
        <v>0</v>
      </c>
      <c r="U100" s="14">
        <v>6154.1422400000001</v>
      </c>
      <c r="V100" s="15">
        <v>4.4123573330000004E-3</v>
      </c>
      <c r="W100" s="15">
        <v>1.5341011276999999E-2</v>
      </c>
      <c r="X100" s="15">
        <f t="shared" si="3"/>
        <v>2.1570547349314979E-3</v>
      </c>
    </row>
    <row r="101" spans="1:24" ht="13.5" thickBot="1">
      <c r="A101" s="21">
        <v>13908</v>
      </c>
      <c r="B101" s="21">
        <v>13908</v>
      </c>
      <c r="C101" s="12" t="s">
        <v>1570</v>
      </c>
      <c r="D101" s="12" t="s">
        <v>1571</v>
      </c>
      <c r="E101" s="12" t="s">
        <v>182</v>
      </c>
      <c r="F101" s="12" t="s">
        <v>1572</v>
      </c>
      <c r="G101" s="12" t="s">
        <v>1573</v>
      </c>
      <c r="H101" s="12" t="s">
        <v>185</v>
      </c>
      <c r="I101" s="12" t="s">
        <v>1245</v>
      </c>
      <c r="J101" s="12" t="s">
        <v>72</v>
      </c>
      <c r="K101" s="12" t="s">
        <v>72</v>
      </c>
      <c r="L101" s="12" t="s">
        <v>187</v>
      </c>
      <c r="M101" s="12" t="s">
        <v>107</v>
      </c>
      <c r="N101" s="12" t="s">
        <v>1574</v>
      </c>
      <c r="O101" s="12" t="s">
        <v>73</v>
      </c>
      <c r="P101" s="12" t="s">
        <v>76</v>
      </c>
      <c r="Q101" s="14">
        <v>240000</v>
      </c>
      <c r="R101" s="14">
        <v>1</v>
      </c>
      <c r="S101" s="14">
        <v>2143</v>
      </c>
      <c r="T101" s="14">
        <v>86.4</v>
      </c>
      <c r="U101" s="14">
        <v>5229.6000000000004</v>
      </c>
      <c r="V101" s="15">
        <v>5.9331689330000001E-3</v>
      </c>
      <c r="W101" s="15">
        <v>1.3036317562999999E-2</v>
      </c>
      <c r="X101" s="15">
        <f t="shared" si="3"/>
        <v>1.832998491402721E-3</v>
      </c>
    </row>
    <row r="102" spans="1:24" ht="13.5" thickBot="1">
      <c r="A102" s="21">
        <v>13908</v>
      </c>
      <c r="B102" s="21">
        <v>13908</v>
      </c>
      <c r="C102" s="12" t="s">
        <v>1575</v>
      </c>
      <c r="D102" s="12" t="s">
        <v>1576</v>
      </c>
      <c r="E102" s="12" t="s">
        <v>182</v>
      </c>
      <c r="F102" s="12" t="s">
        <v>1577</v>
      </c>
      <c r="G102" s="12" t="s">
        <v>1578</v>
      </c>
      <c r="H102" s="12" t="s">
        <v>185</v>
      </c>
      <c r="I102" s="12" t="s">
        <v>1245</v>
      </c>
      <c r="J102" s="12" t="s">
        <v>72</v>
      </c>
      <c r="K102" s="12" t="s">
        <v>72</v>
      </c>
      <c r="L102" s="12" t="s">
        <v>187</v>
      </c>
      <c r="M102" s="12" t="s">
        <v>107</v>
      </c>
      <c r="N102" s="12" t="s">
        <v>196</v>
      </c>
      <c r="O102" s="12" t="s">
        <v>73</v>
      </c>
      <c r="P102" s="12" t="s">
        <v>76</v>
      </c>
      <c r="Q102" s="14">
        <v>10000</v>
      </c>
      <c r="R102" s="14">
        <v>1</v>
      </c>
      <c r="S102" s="14">
        <v>1041</v>
      </c>
      <c r="T102" s="14">
        <v>0</v>
      </c>
      <c r="U102" s="14">
        <v>104.1</v>
      </c>
      <c r="V102" s="15">
        <v>1.98141315E-4</v>
      </c>
      <c r="W102" s="15">
        <v>2.59499896E-4</v>
      </c>
      <c r="X102" s="15">
        <f t="shared" si="3"/>
        <v>3.6487521599170727E-5</v>
      </c>
    </row>
    <row r="103" spans="1:24" ht="13.5" thickBot="1">
      <c r="A103" s="21">
        <v>13908</v>
      </c>
      <c r="B103" s="21">
        <v>13908</v>
      </c>
      <c r="C103" s="12" t="s">
        <v>1579</v>
      </c>
      <c r="D103" s="12" t="s">
        <v>1580</v>
      </c>
      <c r="E103" s="12" t="s">
        <v>182</v>
      </c>
      <c r="F103" s="12" t="s">
        <v>1581</v>
      </c>
      <c r="G103" s="12" t="s">
        <v>1582</v>
      </c>
      <c r="H103" s="12" t="s">
        <v>185</v>
      </c>
      <c r="I103" s="12" t="s">
        <v>1245</v>
      </c>
      <c r="J103" s="12" t="s">
        <v>72</v>
      </c>
      <c r="K103" s="12" t="s">
        <v>72</v>
      </c>
      <c r="L103" s="12" t="s">
        <v>187</v>
      </c>
      <c r="M103" s="12" t="s">
        <v>107</v>
      </c>
      <c r="N103" s="12" t="s">
        <v>617</v>
      </c>
      <c r="O103" s="12" t="s">
        <v>73</v>
      </c>
      <c r="P103" s="12" t="s">
        <v>76</v>
      </c>
      <c r="Q103" s="14">
        <v>58572</v>
      </c>
      <c r="R103" s="14">
        <v>1</v>
      </c>
      <c r="S103" s="14">
        <v>88.3</v>
      </c>
      <c r="T103" s="14">
        <v>3.4254600000000002</v>
      </c>
      <c r="U103" s="14">
        <v>55.144539999999999</v>
      </c>
      <c r="V103" s="15">
        <v>1.88403551186537E-5</v>
      </c>
      <c r="W103" s="15">
        <v>1.3746400000000001E-4</v>
      </c>
      <c r="X103" s="15">
        <f t="shared" si="3"/>
        <v>1.9328411088629533E-5</v>
      </c>
    </row>
    <row r="104" spans="1:24" ht="13.5" thickBot="1">
      <c r="A104" s="21">
        <v>13908</v>
      </c>
      <c r="B104" s="21">
        <v>13908</v>
      </c>
      <c r="C104" s="12" t="s">
        <v>1583</v>
      </c>
      <c r="D104" s="12" t="s">
        <v>1584</v>
      </c>
      <c r="E104" s="12" t="s">
        <v>182</v>
      </c>
      <c r="F104" s="12" t="s">
        <v>1585</v>
      </c>
      <c r="G104" s="12" t="s">
        <v>1586</v>
      </c>
      <c r="H104" s="12" t="s">
        <v>185</v>
      </c>
      <c r="I104" s="12" t="s">
        <v>1245</v>
      </c>
      <c r="J104" s="12" t="s">
        <v>155</v>
      </c>
      <c r="K104" s="12" t="s">
        <v>72</v>
      </c>
      <c r="L104" s="12" t="s">
        <v>187</v>
      </c>
      <c r="M104" s="12" t="s">
        <v>1104</v>
      </c>
      <c r="N104" s="12" t="s">
        <v>1125</v>
      </c>
      <c r="O104" s="12" t="s">
        <v>73</v>
      </c>
      <c r="P104" s="12" t="s">
        <v>78</v>
      </c>
      <c r="Q104" s="14">
        <v>20000</v>
      </c>
      <c r="R104" s="14">
        <v>3.718</v>
      </c>
      <c r="S104" s="14">
        <v>780</v>
      </c>
      <c r="T104" s="14">
        <v>0</v>
      </c>
      <c r="U104" s="14">
        <v>580.00800000000004</v>
      </c>
      <c r="V104" s="15">
        <v>2.8170388799999999E-4</v>
      </c>
      <c r="W104" s="15">
        <v>1.4458406899999999E-3</v>
      </c>
      <c r="X104" s="15">
        <f t="shared" si="3"/>
        <v>2.0329543158205396E-4</v>
      </c>
    </row>
    <row r="105" spans="1:24" ht="13.5" thickBot="1">
      <c r="A105" s="21">
        <v>13908</v>
      </c>
      <c r="B105" s="21">
        <v>13908</v>
      </c>
      <c r="C105" s="12" t="s">
        <v>1587</v>
      </c>
      <c r="D105" s="12" t="s">
        <v>1588</v>
      </c>
      <c r="E105" s="12" t="s">
        <v>297</v>
      </c>
      <c r="F105" s="12" t="s">
        <v>1589</v>
      </c>
      <c r="G105" s="12" t="s">
        <v>1590</v>
      </c>
      <c r="H105" s="12" t="s">
        <v>185</v>
      </c>
      <c r="I105" s="12" t="s">
        <v>1245</v>
      </c>
      <c r="J105" s="12" t="s">
        <v>155</v>
      </c>
      <c r="K105" s="12" t="s">
        <v>333</v>
      </c>
      <c r="L105" s="12" t="s">
        <v>187</v>
      </c>
      <c r="M105" s="12" t="s">
        <v>1104</v>
      </c>
      <c r="N105" s="12" t="s">
        <v>1591</v>
      </c>
      <c r="O105" s="12" t="s">
        <v>73</v>
      </c>
      <c r="P105" s="12" t="s">
        <v>78</v>
      </c>
      <c r="Q105" s="14">
        <v>7442.55</v>
      </c>
      <c r="R105" s="14">
        <v>3.718</v>
      </c>
      <c r="S105" s="14">
        <v>4326</v>
      </c>
      <c r="T105" s="14">
        <v>0</v>
      </c>
      <c r="U105" s="14">
        <v>1197.0648000000001</v>
      </c>
      <c r="V105" s="15">
        <v>1.6807436800000001E-4</v>
      </c>
      <c r="W105" s="15">
        <v>2.9840364219999999E-3</v>
      </c>
      <c r="X105" s="15">
        <f t="shared" si="3"/>
        <v>4.1957663540448603E-4</v>
      </c>
    </row>
    <row r="106" spans="1:24" ht="13.5" thickBot="1">
      <c r="A106" s="21">
        <v>13908</v>
      </c>
      <c r="B106" s="21">
        <v>13908</v>
      </c>
      <c r="C106" s="12" t="s">
        <v>1592</v>
      </c>
      <c r="D106" s="12" t="s">
        <v>1593</v>
      </c>
      <c r="E106" s="12" t="s">
        <v>297</v>
      </c>
      <c r="F106" s="12" t="s">
        <v>1594</v>
      </c>
      <c r="G106" s="12" t="s">
        <v>1595</v>
      </c>
      <c r="H106" s="12" t="s">
        <v>185</v>
      </c>
      <c r="I106" s="12" t="s">
        <v>1245</v>
      </c>
      <c r="J106" s="12" t="s">
        <v>155</v>
      </c>
      <c r="K106" s="12" t="s">
        <v>1596</v>
      </c>
      <c r="L106" s="12" t="s">
        <v>187</v>
      </c>
      <c r="M106" s="12" t="s">
        <v>1597</v>
      </c>
      <c r="N106" s="12" t="s">
        <v>1598</v>
      </c>
      <c r="O106" s="12" t="s">
        <v>73</v>
      </c>
      <c r="P106" s="12" t="s">
        <v>79</v>
      </c>
      <c r="Q106" s="14">
        <v>25000</v>
      </c>
      <c r="R106" s="14">
        <v>4.2171000000000003</v>
      </c>
      <c r="S106" s="14">
        <v>200</v>
      </c>
      <c r="T106" s="14">
        <v>0</v>
      </c>
      <c r="U106" s="14">
        <v>210.85499999999999</v>
      </c>
      <c r="V106" s="15">
        <v>1.525064061E-3</v>
      </c>
      <c r="W106" s="15">
        <v>5.2561816099999995E-4</v>
      </c>
      <c r="X106" s="15">
        <f t="shared" si="3"/>
        <v>7.390563272615892E-5</v>
      </c>
    </row>
    <row r="107" spans="1:24" ht="13.5" thickBot="1">
      <c r="A107" s="21">
        <v>13908</v>
      </c>
      <c r="B107" s="21">
        <v>13908</v>
      </c>
      <c r="C107" s="12" t="s">
        <v>1599</v>
      </c>
      <c r="D107" s="12" t="s">
        <v>1600</v>
      </c>
      <c r="E107" s="12" t="s">
        <v>297</v>
      </c>
      <c r="F107" s="12" t="s">
        <v>1601</v>
      </c>
      <c r="G107" s="12" t="s">
        <v>1528</v>
      </c>
      <c r="H107" s="12" t="s">
        <v>185</v>
      </c>
      <c r="I107" s="12" t="s">
        <v>1245</v>
      </c>
      <c r="J107" s="12" t="s">
        <v>155</v>
      </c>
      <c r="K107" s="12" t="s">
        <v>72</v>
      </c>
      <c r="L107" s="12" t="s">
        <v>187</v>
      </c>
      <c r="M107" s="12" t="s">
        <v>1104</v>
      </c>
      <c r="N107" s="12" t="s">
        <v>1125</v>
      </c>
      <c r="O107" s="12" t="s">
        <v>73</v>
      </c>
      <c r="P107" s="12" t="s">
        <v>78</v>
      </c>
      <c r="Q107" s="14">
        <v>10880</v>
      </c>
      <c r="R107" s="14">
        <v>3.718</v>
      </c>
      <c r="S107" s="14">
        <v>3385</v>
      </c>
      <c r="T107" s="14">
        <v>0</v>
      </c>
      <c r="U107" s="14">
        <v>1369.2947799999999</v>
      </c>
      <c r="V107" s="15">
        <v>2.9720761100000001E-4</v>
      </c>
      <c r="W107" s="15">
        <v>3.4133703510000001E-3</v>
      </c>
      <c r="X107" s="15">
        <f t="shared" si="3"/>
        <v>4.7994402363959397E-4</v>
      </c>
    </row>
    <row r="108" spans="1:24" ht="13.5" thickBot="1">
      <c r="A108" s="21">
        <v>13908</v>
      </c>
      <c r="B108" s="21">
        <v>13908</v>
      </c>
      <c r="C108" s="12" t="s">
        <v>1602</v>
      </c>
      <c r="D108" s="12" t="s">
        <v>1603</v>
      </c>
      <c r="E108" s="12" t="s">
        <v>297</v>
      </c>
      <c r="F108" s="12" t="s">
        <v>1604</v>
      </c>
      <c r="G108" s="12" t="s">
        <v>1605</v>
      </c>
      <c r="H108" s="12" t="s">
        <v>185</v>
      </c>
      <c r="I108" s="12" t="s">
        <v>1245</v>
      </c>
      <c r="J108" s="12" t="s">
        <v>155</v>
      </c>
      <c r="K108" s="12" t="s">
        <v>72</v>
      </c>
      <c r="L108" s="12" t="s">
        <v>187</v>
      </c>
      <c r="M108" s="12" t="s">
        <v>156</v>
      </c>
      <c r="N108" s="12" t="s">
        <v>1058</v>
      </c>
      <c r="O108" s="12" t="s">
        <v>73</v>
      </c>
      <c r="P108" s="12" t="s">
        <v>80</v>
      </c>
      <c r="Q108" s="14">
        <v>897000</v>
      </c>
      <c r="R108" s="14">
        <v>4.8108000000000004</v>
      </c>
      <c r="S108" s="14">
        <v>159.6</v>
      </c>
      <c r="T108" s="14">
        <v>0</v>
      </c>
      <c r="U108" s="14">
        <v>6887.1990100000003</v>
      </c>
      <c r="V108" s="15">
        <v>5.4240938199999998E-4</v>
      </c>
      <c r="W108" s="15">
        <v>1.7168371083000001E-2</v>
      </c>
      <c r="X108" s="15">
        <f t="shared" si="3"/>
        <v>2.4139944537479568E-3</v>
      </c>
    </row>
    <row r="109" spans="1:24">
      <c r="A109" s="63" t="s">
        <v>1606</v>
      </c>
      <c r="B109" s="62"/>
      <c r="C109" s="62"/>
      <c r="D109" s="62"/>
      <c r="E109" s="65" t="s">
        <v>87</v>
      </c>
      <c r="F109" s="62"/>
      <c r="G109" s="62"/>
      <c r="H109" s="66" t="s">
        <v>88</v>
      </c>
      <c r="I109" s="62"/>
      <c r="J109" s="62"/>
      <c r="K109" s="67">
        <v>7</v>
      </c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</row>
    <row r="110" spans="1:24" ht="12.7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</row>
  </sheetData>
  <autoFilter ref="A1:X110" xr:uid="{00000000-0001-0000-0600-000000000000}"/>
  <mergeCells count="5">
    <mergeCell ref="A109:D110"/>
    <mergeCell ref="E109:G110"/>
    <mergeCell ref="H109:J110"/>
    <mergeCell ref="K109:Q110"/>
    <mergeCell ref="R109:X1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4"/>
  <sheetViews>
    <sheetView rightToLeft="1" topLeftCell="M1" workbookViewId="0">
      <selection activeCell="D5" sqref="D5:E5"/>
    </sheetView>
  </sheetViews>
  <sheetFormatPr defaultRowHeight="12.75" customHeight="1"/>
  <cols>
    <col min="1" max="1" width="39" bestFit="1" customWidth="1"/>
    <col min="2" max="2" width="13.7109375" bestFit="1" customWidth="1"/>
    <col min="3" max="3" width="22.5703125" bestFit="1" customWidth="1"/>
    <col min="4" max="4" width="13.7109375" bestFit="1" customWidth="1"/>
    <col min="5" max="5" width="23.85546875" bestFit="1" customWidth="1"/>
    <col min="6" max="6" width="26.42578125" bestFit="1" customWidth="1"/>
    <col min="7" max="7" width="15" bestFit="1" customWidth="1"/>
    <col min="8" max="8" width="18.85546875" bestFit="1" customWidth="1"/>
    <col min="9" max="9" width="26.42578125" bestFit="1" customWidth="1"/>
    <col min="10" max="10" width="13.7109375" bestFit="1" customWidth="1"/>
    <col min="11" max="11" width="26.42578125" bestFit="1" customWidth="1"/>
    <col min="12" max="12" width="12.42578125" bestFit="1" customWidth="1"/>
    <col min="13" max="13" width="49.140625" bestFit="1" customWidth="1"/>
    <col min="14" max="14" width="20.140625" bestFit="1" customWidth="1"/>
    <col min="15" max="15" width="15" bestFit="1" customWidth="1"/>
    <col min="16" max="16" width="18.85546875" bestFit="1" customWidth="1"/>
    <col min="17" max="17" width="12.42578125" bestFit="1" customWidth="1"/>
    <col min="18" max="18" width="16.28515625" bestFit="1" customWidth="1"/>
    <col min="19" max="19" width="30.140625" bestFit="1" customWidth="1"/>
    <col min="20" max="20" width="22.5703125" bestFit="1" customWidth="1"/>
    <col min="21" max="21" width="23.85546875" bestFit="1" customWidth="1"/>
    <col min="22" max="22" width="27.7109375" bestFit="1" customWidth="1"/>
    <col min="23" max="23" width="26.42578125" bestFit="1" customWidth="1"/>
  </cols>
  <sheetData>
    <row r="1" spans="1:23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1242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93</v>
      </c>
      <c r="M1" s="20" t="s">
        <v>1607</v>
      </c>
      <c r="N1" s="20" t="s">
        <v>59</v>
      </c>
      <c r="O1" s="20" t="s">
        <v>62</v>
      </c>
      <c r="P1" s="20" t="s">
        <v>99</v>
      </c>
      <c r="Q1" s="20" t="s">
        <v>64</v>
      </c>
      <c r="R1" s="20" t="s">
        <v>100</v>
      </c>
      <c r="S1" s="20" t="s">
        <v>98</v>
      </c>
      <c r="T1" s="20" t="s">
        <v>66</v>
      </c>
      <c r="U1" s="20" t="s">
        <v>102</v>
      </c>
      <c r="V1" s="20" t="s">
        <v>67</v>
      </c>
      <c r="W1" s="20" t="s">
        <v>22</v>
      </c>
    </row>
    <row r="2" spans="1:23">
      <c r="A2" s="21">
        <v>13908</v>
      </c>
      <c r="B2" s="21">
        <v>13908</v>
      </c>
      <c r="C2" s="25" t="s">
        <v>1608</v>
      </c>
      <c r="D2" s="25" t="s">
        <v>1609</v>
      </c>
      <c r="E2" s="25" t="s">
        <v>182</v>
      </c>
      <c r="F2" s="25" t="s">
        <v>1610</v>
      </c>
      <c r="G2" s="25" t="s">
        <v>1611</v>
      </c>
      <c r="H2" s="25" t="s">
        <v>185</v>
      </c>
      <c r="I2" s="25" t="s">
        <v>1612</v>
      </c>
      <c r="J2" s="25" t="s">
        <v>72</v>
      </c>
      <c r="K2" s="25" t="s">
        <v>72</v>
      </c>
      <c r="L2" s="25" t="s">
        <v>107</v>
      </c>
      <c r="M2" s="25" t="s">
        <v>1613</v>
      </c>
      <c r="N2" s="25" t="s">
        <v>73</v>
      </c>
      <c r="O2" s="25" t="s">
        <v>76</v>
      </c>
      <c r="P2" s="26">
        <v>1880000</v>
      </c>
      <c r="Q2" s="26">
        <v>1</v>
      </c>
      <c r="R2" s="26">
        <v>2403</v>
      </c>
      <c r="S2" s="26">
        <v>0</v>
      </c>
      <c r="T2" s="26">
        <v>45176.4</v>
      </c>
      <c r="U2" s="27">
        <v>4.2841713360000002E-3</v>
      </c>
      <c r="V2" s="27">
        <v>0.247980106551</v>
      </c>
      <c r="W2" s="27">
        <f t="shared" ref="W2:W12" si="0">+T2/sum</f>
        <v>1.5834532860449342E-2</v>
      </c>
    </row>
    <row r="3" spans="1:23">
      <c r="A3" s="21">
        <v>13908</v>
      </c>
      <c r="B3" s="21">
        <v>13908</v>
      </c>
      <c r="C3" s="25" t="s">
        <v>1608</v>
      </c>
      <c r="D3" s="25" t="s">
        <v>1614</v>
      </c>
      <c r="E3" s="25" t="s">
        <v>182</v>
      </c>
      <c r="F3" s="25" t="s">
        <v>1615</v>
      </c>
      <c r="G3" s="25" t="s">
        <v>1616</v>
      </c>
      <c r="H3" s="25" t="s">
        <v>185</v>
      </c>
      <c r="I3" s="25" t="s">
        <v>1617</v>
      </c>
      <c r="J3" s="25" t="s">
        <v>72</v>
      </c>
      <c r="K3" s="25" t="s">
        <v>72</v>
      </c>
      <c r="L3" s="25" t="s">
        <v>107</v>
      </c>
      <c r="M3" s="25" t="s">
        <v>1618</v>
      </c>
      <c r="N3" s="25" t="s">
        <v>73</v>
      </c>
      <c r="O3" s="25" t="s">
        <v>76</v>
      </c>
      <c r="P3" s="26">
        <v>12449000</v>
      </c>
      <c r="Q3" s="26">
        <v>1</v>
      </c>
      <c r="R3" s="26">
        <v>373.81</v>
      </c>
      <c r="S3" s="26">
        <v>0</v>
      </c>
      <c r="T3" s="26">
        <v>46535.606899999999</v>
      </c>
      <c r="U3" s="27">
        <v>9.1421370290000002E-3</v>
      </c>
      <c r="V3" s="27">
        <v>0.25544099922699998</v>
      </c>
      <c r="W3" s="27">
        <f t="shared" si="0"/>
        <v>1.6310941036448305E-2</v>
      </c>
    </row>
    <row r="4" spans="1:23">
      <c r="A4" s="21">
        <v>13908</v>
      </c>
      <c r="B4" s="21">
        <v>13908</v>
      </c>
      <c r="C4" s="25" t="s">
        <v>1619</v>
      </c>
      <c r="D4" s="25" t="s">
        <v>1620</v>
      </c>
      <c r="E4" s="25" t="s">
        <v>182</v>
      </c>
      <c r="F4" s="25" t="s">
        <v>1621</v>
      </c>
      <c r="G4" s="25" t="s">
        <v>1622</v>
      </c>
      <c r="H4" s="25" t="s">
        <v>185</v>
      </c>
      <c r="I4" s="25" t="s">
        <v>1617</v>
      </c>
      <c r="J4" s="25" t="s">
        <v>72</v>
      </c>
      <c r="K4" s="25" t="s">
        <v>72</v>
      </c>
      <c r="L4" s="25" t="s">
        <v>107</v>
      </c>
      <c r="M4" s="25" t="s">
        <v>1623</v>
      </c>
      <c r="N4" s="25" t="s">
        <v>73</v>
      </c>
      <c r="O4" s="25" t="s">
        <v>76</v>
      </c>
      <c r="P4" s="26">
        <v>3000</v>
      </c>
      <c r="Q4" s="26">
        <v>1</v>
      </c>
      <c r="R4" s="26">
        <v>3786.32</v>
      </c>
      <c r="S4" s="26">
        <v>0</v>
      </c>
      <c r="T4" s="26">
        <v>113.5896</v>
      </c>
      <c r="U4" s="27">
        <v>5.7499699180740498E-5</v>
      </c>
      <c r="V4" s="27">
        <v>6.2351053000000002E-4</v>
      </c>
      <c r="W4" s="27">
        <f t="shared" si="0"/>
        <v>3.9813669389444414E-5</v>
      </c>
    </row>
    <row r="5" spans="1:23">
      <c r="A5" s="21">
        <v>13908</v>
      </c>
      <c r="B5" s="21">
        <v>13908</v>
      </c>
      <c r="C5" s="25" t="s">
        <v>1619</v>
      </c>
      <c r="D5" s="42" t="s">
        <v>1620</v>
      </c>
      <c r="E5" s="42" t="s">
        <v>182</v>
      </c>
      <c r="F5" s="25" t="s">
        <v>1624</v>
      </c>
      <c r="G5" s="25" t="s">
        <v>1625</v>
      </c>
      <c r="H5" s="25" t="s">
        <v>185</v>
      </c>
      <c r="I5" s="25" t="s">
        <v>1626</v>
      </c>
      <c r="J5" s="25" t="s">
        <v>72</v>
      </c>
      <c r="K5" s="25" t="s">
        <v>1627</v>
      </c>
      <c r="L5" s="25" t="s">
        <v>107</v>
      </c>
      <c r="M5" s="25" t="s">
        <v>1628</v>
      </c>
      <c r="N5" s="25" t="s">
        <v>73</v>
      </c>
      <c r="O5" s="25" t="s">
        <v>76</v>
      </c>
      <c r="P5" s="26">
        <v>103320</v>
      </c>
      <c r="Q5" s="26">
        <v>1</v>
      </c>
      <c r="R5" s="26">
        <v>50350</v>
      </c>
      <c r="S5" s="26">
        <v>0</v>
      </c>
      <c r="T5" s="26">
        <v>52021.62</v>
      </c>
      <c r="U5" s="27">
        <v>5.2414772727E-2</v>
      </c>
      <c r="V5" s="27">
        <v>0.28555455659500001</v>
      </c>
      <c r="W5" s="27">
        <f t="shared" si="0"/>
        <v>1.8233813481016832E-2</v>
      </c>
    </row>
    <row r="6" spans="1:23">
      <c r="A6" s="21">
        <v>13908</v>
      </c>
      <c r="B6" s="21">
        <v>13908</v>
      </c>
      <c r="C6" s="25" t="s">
        <v>1629</v>
      </c>
      <c r="D6" s="25" t="s">
        <v>1630</v>
      </c>
      <c r="E6" s="25" t="s">
        <v>182</v>
      </c>
      <c r="F6" s="25" t="s">
        <v>1631</v>
      </c>
      <c r="G6" s="25" t="s">
        <v>1632</v>
      </c>
      <c r="H6" s="25" t="s">
        <v>185</v>
      </c>
      <c r="I6" s="25" t="s">
        <v>1617</v>
      </c>
      <c r="J6" s="25" t="s">
        <v>72</v>
      </c>
      <c r="K6" s="25" t="s">
        <v>72</v>
      </c>
      <c r="L6" s="25" t="s">
        <v>107</v>
      </c>
      <c r="M6" s="25" t="s">
        <v>1618</v>
      </c>
      <c r="N6" s="25" t="s">
        <v>73</v>
      </c>
      <c r="O6" s="25" t="s">
        <v>76</v>
      </c>
      <c r="P6" s="26">
        <v>5495390</v>
      </c>
      <c r="Q6" s="26">
        <v>1</v>
      </c>
      <c r="R6" s="26">
        <v>374.2</v>
      </c>
      <c r="S6" s="26">
        <v>0</v>
      </c>
      <c r="T6" s="26">
        <v>20563.749380000001</v>
      </c>
      <c r="U6" s="27">
        <v>3.9974870879999997E-3</v>
      </c>
      <c r="V6" s="27">
        <v>0.112877536995</v>
      </c>
      <c r="W6" s="27">
        <f t="shared" si="0"/>
        <v>7.2076873166444164E-3</v>
      </c>
    </row>
    <row r="7" spans="1:23">
      <c r="A7" s="21">
        <v>13908</v>
      </c>
      <c r="B7" s="21">
        <v>13908</v>
      </c>
      <c r="C7" s="25" t="s">
        <v>1629</v>
      </c>
      <c r="D7" s="25" t="s">
        <v>1630</v>
      </c>
      <c r="E7" s="25" t="s">
        <v>182</v>
      </c>
      <c r="F7" s="25" t="s">
        <v>1633</v>
      </c>
      <c r="G7" s="25" t="s">
        <v>1634</v>
      </c>
      <c r="H7" s="25" t="s">
        <v>185</v>
      </c>
      <c r="I7" s="25" t="s">
        <v>1612</v>
      </c>
      <c r="J7" s="25" t="s">
        <v>72</v>
      </c>
      <c r="K7" s="25" t="s">
        <v>72</v>
      </c>
      <c r="L7" s="25" t="s">
        <v>107</v>
      </c>
      <c r="M7" s="25" t="s">
        <v>1613</v>
      </c>
      <c r="N7" s="25" t="s">
        <v>73</v>
      </c>
      <c r="O7" s="25" t="s">
        <v>76</v>
      </c>
      <c r="P7" s="26">
        <v>160000</v>
      </c>
      <c r="Q7" s="26">
        <v>1</v>
      </c>
      <c r="R7" s="26">
        <v>2391</v>
      </c>
      <c r="S7" s="26">
        <v>0</v>
      </c>
      <c r="T7" s="26">
        <v>3825.6</v>
      </c>
      <c r="U7" s="27">
        <v>3.9873036700000002E-4</v>
      </c>
      <c r="V7" s="27">
        <v>2.0999298209000001E-2</v>
      </c>
      <c r="W7" s="27">
        <f t="shared" si="0"/>
        <v>1.3408901309297555E-3</v>
      </c>
    </row>
    <row r="8" spans="1:23">
      <c r="A8" s="21">
        <v>13908</v>
      </c>
      <c r="B8" s="21">
        <v>13908</v>
      </c>
      <c r="C8" s="25" t="s">
        <v>1635</v>
      </c>
      <c r="D8" s="25" t="s">
        <v>1636</v>
      </c>
      <c r="E8" s="25" t="s">
        <v>182</v>
      </c>
      <c r="F8" s="25" t="s">
        <v>1637</v>
      </c>
      <c r="G8" s="25" t="s">
        <v>1638</v>
      </c>
      <c r="H8" s="25" t="s">
        <v>185</v>
      </c>
      <c r="I8" s="25" t="s">
        <v>1626</v>
      </c>
      <c r="J8" s="25" t="s">
        <v>72</v>
      </c>
      <c r="K8" s="25" t="s">
        <v>333</v>
      </c>
      <c r="L8" s="25" t="s">
        <v>107</v>
      </c>
      <c r="M8" s="25" t="s">
        <v>1639</v>
      </c>
      <c r="N8" s="25" t="s">
        <v>73</v>
      </c>
      <c r="O8" s="25" t="s">
        <v>76</v>
      </c>
      <c r="P8" s="26">
        <v>17250</v>
      </c>
      <c r="Q8" s="26">
        <v>1</v>
      </c>
      <c r="R8" s="26">
        <v>2404</v>
      </c>
      <c r="S8" s="26">
        <v>0</v>
      </c>
      <c r="T8" s="26">
        <v>414.69</v>
      </c>
      <c r="U8" s="27">
        <v>4.5540018008344701E-5</v>
      </c>
      <c r="V8" s="27">
        <v>2.27629626E-3</v>
      </c>
      <c r="W8" s="27">
        <f t="shared" si="0"/>
        <v>1.4535072364995301E-4</v>
      </c>
    </row>
    <row r="9" spans="1:23">
      <c r="A9" s="21">
        <v>13908</v>
      </c>
      <c r="B9" s="21">
        <v>13908</v>
      </c>
      <c r="C9" s="25" t="s">
        <v>1619</v>
      </c>
      <c r="D9" s="25" t="s">
        <v>1620</v>
      </c>
      <c r="E9" s="25" t="s">
        <v>182</v>
      </c>
      <c r="F9" s="25" t="s">
        <v>1640</v>
      </c>
      <c r="G9" s="25" t="s">
        <v>1641</v>
      </c>
      <c r="H9" s="25" t="s">
        <v>185</v>
      </c>
      <c r="I9" s="25" t="s">
        <v>1617</v>
      </c>
      <c r="J9" s="25" t="s">
        <v>72</v>
      </c>
      <c r="K9" s="25" t="s">
        <v>72</v>
      </c>
      <c r="L9" s="25" t="s">
        <v>107</v>
      </c>
      <c r="M9" s="25" t="s">
        <v>1642</v>
      </c>
      <c r="N9" s="25" t="s">
        <v>73</v>
      </c>
      <c r="O9" s="25" t="s">
        <v>76</v>
      </c>
      <c r="P9" s="26">
        <v>2890</v>
      </c>
      <c r="Q9" s="26">
        <v>1</v>
      </c>
      <c r="R9" s="26">
        <v>4085.73</v>
      </c>
      <c r="S9" s="26">
        <v>0</v>
      </c>
      <c r="T9" s="26">
        <v>118.0776</v>
      </c>
      <c r="U9" s="27">
        <v>7.4070764953394506E-5</v>
      </c>
      <c r="V9" s="27">
        <v>6.4814584200000003E-4</v>
      </c>
      <c r="W9" s="27">
        <f t="shared" si="0"/>
        <v>4.13867337212127E-5</v>
      </c>
    </row>
    <row r="10" spans="1:23">
      <c r="A10" s="21">
        <v>13908</v>
      </c>
      <c r="B10" s="21">
        <v>13908</v>
      </c>
      <c r="C10" s="25" t="s">
        <v>1629</v>
      </c>
      <c r="D10" s="25" t="s">
        <v>1630</v>
      </c>
      <c r="E10" s="25" t="s">
        <v>182</v>
      </c>
      <c r="F10" s="25" t="s">
        <v>1643</v>
      </c>
      <c r="G10" s="25" t="s">
        <v>1644</v>
      </c>
      <c r="H10" s="25" t="s">
        <v>185</v>
      </c>
      <c r="I10" s="25" t="s">
        <v>1617</v>
      </c>
      <c r="J10" s="25" t="s">
        <v>72</v>
      </c>
      <c r="K10" s="25" t="s">
        <v>72</v>
      </c>
      <c r="L10" s="25" t="s">
        <v>107</v>
      </c>
      <c r="M10" s="25" t="s">
        <v>1618</v>
      </c>
      <c r="N10" s="25" t="s">
        <v>73</v>
      </c>
      <c r="O10" s="25" t="s">
        <v>76</v>
      </c>
      <c r="P10" s="26">
        <v>8700</v>
      </c>
      <c r="Q10" s="26">
        <v>1</v>
      </c>
      <c r="R10" s="26">
        <v>373.38</v>
      </c>
      <c r="S10" s="26">
        <v>0</v>
      </c>
      <c r="T10" s="26">
        <v>32.484059999999999</v>
      </c>
      <c r="U10" s="27">
        <v>5.8535167524958201E-5</v>
      </c>
      <c r="V10" s="27">
        <v>1.7830992800000001E-4</v>
      </c>
      <c r="W10" s="27">
        <f t="shared" si="0"/>
        <v>1.138581019095829E-5</v>
      </c>
    </row>
    <row r="11" spans="1:23">
      <c r="A11" s="21">
        <v>13908</v>
      </c>
      <c r="B11" s="21">
        <v>13908</v>
      </c>
      <c r="C11" s="25" t="s">
        <v>1619</v>
      </c>
      <c r="D11" s="25" t="s">
        <v>1620</v>
      </c>
      <c r="E11" s="25" t="s">
        <v>182</v>
      </c>
      <c r="F11" s="25" t="s">
        <v>1645</v>
      </c>
      <c r="G11" s="25" t="s">
        <v>1646</v>
      </c>
      <c r="H11" s="25" t="s">
        <v>185</v>
      </c>
      <c r="I11" s="25" t="s">
        <v>1626</v>
      </c>
      <c r="J11" s="25" t="s">
        <v>72</v>
      </c>
      <c r="K11" s="25" t="s">
        <v>1647</v>
      </c>
      <c r="L11" s="25" t="s">
        <v>107</v>
      </c>
      <c r="M11" s="25" t="s">
        <v>1648</v>
      </c>
      <c r="N11" s="25" t="s">
        <v>73</v>
      </c>
      <c r="O11" s="25" t="s">
        <v>76</v>
      </c>
      <c r="P11" s="26">
        <v>3801</v>
      </c>
      <c r="Q11" s="26">
        <v>1</v>
      </c>
      <c r="R11" s="26">
        <v>24710</v>
      </c>
      <c r="S11" s="26">
        <v>0</v>
      </c>
      <c r="T11" s="26">
        <v>939.22709999999995</v>
      </c>
      <c r="U11" s="27">
        <v>1.322938238E-3</v>
      </c>
      <c r="V11" s="27">
        <v>5.155559901E-3</v>
      </c>
      <c r="W11" s="27">
        <f t="shared" si="0"/>
        <v>3.2920335348488456E-4</v>
      </c>
    </row>
    <row r="12" spans="1:23">
      <c r="A12" s="21">
        <v>13908</v>
      </c>
      <c r="B12" s="21">
        <v>13908</v>
      </c>
      <c r="C12" s="25" t="s">
        <v>1649</v>
      </c>
      <c r="D12" s="25" t="s">
        <v>1650</v>
      </c>
      <c r="E12" s="25" t="s">
        <v>297</v>
      </c>
      <c r="F12" s="25" t="s">
        <v>1651</v>
      </c>
      <c r="G12" s="25" t="s">
        <v>1652</v>
      </c>
      <c r="H12" s="25" t="s">
        <v>185</v>
      </c>
      <c r="I12" s="25" t="s">
        <v>1653</v>
      </c>
      <c r="J12" s="25" t="s">
        <v>155</v>
      </c>
      <c r="K12" s="25" t="s">
        <v>333</v>
      </c>
      <c r="L12" s="25" t="s">
        <v>1046</v>
      </c>
      <c r="M12" s="25" t="s">
        <v>1654</v>
      </c>
      <c r="N12" s="25" t="s">
        <v>73</v>
      </c>
      <c r="O12" s="25" t="s">
        <v>78</v>
      </c>
      <c r="P12" s="26">
        <v>42400</v>
      </c>
      <c r="Q12" s="26">
        <v>3.718</v>
      </c>
      <c r="R12" s="26">
        <v>7889</v>
      </c>
      <c r="S12" s="26">
        <v>0</v>
      </c>
      <c r="T12" s="26">
        <v>12436.47205</v>
      </c>
      <c r="U12" s="27">
        <v>2.20833333E-4</v>
      </c>
      <c r="V12" s="27">
        <v>6.8265679957999995E-2</v>
      </c>
      <c r="W12" s="27">
        <f t="shared" si="0"/>
        <v>4.3590397938699146E-3</v>
      </c>
    </row>
    <row r="13" spans="1:23">
      <c r="A13" s="63" t="s">
        <v>1655</v>
      </c>
      <c r="B13" s="62"/>
      <c r="C13" s="62"/>
      <c r="D13" s="65" t="s">
        <v>87</v>
      </c>
      <c r="E13" s="62"/>
      <c r="F13" s="62"/>
      <c r="G13" s="66" t="s">
        <v>88</v>
      </c>
      <c r="H13" s="62"/>
      <c r="I13" s="62"/>
      <c r="J13" s="67">
        <v>8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ht="12.75" customHeight="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</sheetData>
  <mergeCells count="5">
    <mergeCell ref="A13:C14"/>
    <mergeCell ref="D13:F14"/>
    <mergeCell ref="G13:I14"/>
    <mergeCell ref="J13:P14"/>
    <mergeCell ref="Q13:W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5"/>
  <sheetViews>
    <sheetView rightToLeft="1" workbookViewId="0">
      <selection activeCell="U9" sqref="U9"/>
    </sheetView>
  </sheetViews>
  <sheetFormatPr defaultRowHeight="12.75" customHeight="1"/>
  <cols>
    <col min="1" max="1" width="39" bestFit="1" customWidth="1"/>
    <col min="2" max="2" width="13.7109375" bestFit="1" customWidth="1"/>
    <col min="3" max="3" width="25.140625" bestFit="1" customWidth="1"/>
    <col min="4" max="4" width="13.7109375" bestFit="1" customWidth="1"/>
    <col min="5" max="6" width="23.85546875" bestFit="1" customWidth="1"/>
    <col min="7" max="7" width="15" bestFit="1" customWidth="1"/>
    <col min="8" max="8" width="18.85546875" bestFit="1" customWidth="1"/>
    <col min="9" max="10" width="13.7109375" bestFit="1" customWidth="1"/>
    <col min="11" max="11" width="26.42578125" bestFit="1" customWidth="1"/>
    <col min="12" max="12" width="17.5703125" bestFit="1" customWidth="1"/>
    <col min="13" max="13" width="12.42578125" bestFit="1" customWidth="1"/>
    <col min="14" max="14" width="63.140625" bestFit="1" customWidth="1"/>
    <col min="15" max="15" width="20.140625" bestFit="1" customWidth="1"/>
    <col min="16" max="16" width="15" bestFit="1" customWidth="1"/>
    <col min="17" max="17" width="18.85546875" bestFit="1" customWidth="1"/>
    <col min="18" max="18" width="12.42578125" bestFit="1" customWidth="1"/>
    <col min="19" max="19" width="16.28515625" bestFit="1" customWidth="1"/>
    <col min="20" max="20" width="22.5703125" bestFit="1" customWidth="1"/>
    <col min="21" max="21" width="23.85546875" bestFit="1" customWidth="1"/>
    <col min="22" max="22" width="27.7109375" bestFit="1" customWidth="1"/>
    <col min="23" max="23" width="26.42578125" bestFit="1" customWidth="1"/>
  </cols>
  <sheetData>
    <row r="1" spans="1:23">
      <c r="A1" s="20" t="s">
        <v>52</v>
      </c>
      <c r="B1" s="20" t="s">
        <v>53</v>
      </c>
      <c r="C1" s="20" t="s">
        <v>89</v>
      </c>
      <c r="D1" s="20" t="s">
        <v>169</v>
      </c>
      <c r="E1" s="20" t="s">
        <v>170</v>
      </c>
      <c r="F1" s="20" t="s">
        <v>1242</v>
      </c>
      <c r="G1" s="20" t="s">
        <v>91</v>
      </c>
      <c r="H1" s="20" t="s">
        <v>171</v>
      </c>
      <c r="I1" s="20" t="s">
        <v>57</v>
      </c>
      <c r="J1" s="20" t="s">
        <v>58</v>
      </c>
      <c r="K1" s="20" t="s">
        <v>92</v>
      </c>
      <c r="L1" s="20" t="s">
        <v>179</v>
      </c>
      <c r="M1" s="20" t="s">
        <v>93</v>
      </c>
      <c r="N1" s="20" t="s">
        <v>1607</v>
      </c>
      <c r="O1" s="20" t="s">
        <v>59</v>
      </c>
      <c r="P1" s="20" t="s">
        <v>62</v>
      </c>
      <c r="Q1" s="20" t="s">
        <v>99</v>
      </c>
      <c r="R1" s="20" t="s">
        <v>64</v>
      </c>
      <c r="S1" s="20" t="s">
        <v>100</v>
      </c>
      <c r="T1" s="20" t="s">
        <v>66</v>
      </c>
      <c r="U1" s="20" t="s">
        <v>102</v>
      </c>
      <c r="V1" s="20" t="s">
        <v>67</v>
      </c>
      <c r="W1" s="20" t="s">
        <v>22</v>
      </c>
    </row>
    <row r="2" spans="1:23">
      <c r="A2" s="21">
        <v>13908</v>
      </c>
      <c r="B2" s="21">
        <v>13908</v>
      </c>
      <c r="C2" s="12" t="s">
        <v>1608</v>
      </c>
      <c r="D2" s="12" t="s">
        <v>1614</v>
      </c>
      <c r="E2" s="12" t="s">
        <v>182</v>
      </c>
      <c r="F2" s="12" t="s">
        <v>1656</v>
      </c>
      <c r="G2" s="12" t="s">
        <v>1657</v>
      </c>
      <c r="H2" s="12" t="s">
        <v>185</v>
      </c>
      <c r="I2" s="12" t="s">
        <v>1245</v>
      </c>
      <c r="J2" s="12" t="s">
        <v>72</v>
      </c>
      <c r="K2" s="12" t="s">
        <v>333</v>
      </c>
      <c r="L2" s="12" t="s">
        <v>187</v>
      </c>
      <c r="M2" s="12" t="s">
        <v>107</v>
      </c>
      <c r="N2" s="12" t="s">
        <v>1658</v>
      </c>
      <c r="O2" s="12" t="s">
        <v>73</v>
      </c>
      <c r="P2" s="12" t="s">
        <v>76</v>
      </c>
      <c r="Q2" s="28">
        <v>16874000</v>
      </c>
      <c r="R2" s="14">
        <v>1</v>
      </c>
      <c r="S2" s="14">
        <v>739.54</v>
      </c>
      <c r="T2" s="14">
        <v>124789.97960000001</v>
      </c>
      <c r="U2" s="15">
        <v>1.1810668833E-2</v>
      </c>
      <c r="V2" s="15">
        <f>+T2/SUM(T:T)</f>
        <v>0.211388715615491</v>
      </c>
      <c r="W2" s="15">
        <f t="shared" ref="W2:W13" si="0">+T2/sum</f>
        <v>4.3739453179779779E-2</v>
      </c>
    </row>
    <row r="3" spans="1:23">
      <c r="A3" s="21">
        <v>13908</v>
      </c>
      <c r="B3" s="21">
        <v>13908</v>
      </c>
      <c r="C3" s="12" t="s">
        <v>1608</v>
      </c>
      <c r="D3" s="12" t="s">
        <v>1609</v>
      </c>
      <c r="E3" s="12" t="s">
        <v>182</v>
      </c>
      <c r="F3" s="12" t="s">
        <v>1659</v>
      </c>
      <c r="G3" s="12" t="s">
        <v>1660</v>
      </c>
      <c r="H3" s="12" t="s">
        <v>185</v>
      </c>
      <c r="I3" s="12" t="s">
        <v>1245</v>
      </c>
      <c r="J3" s="12" t="s">
        <v>72</v>
      </c>
      <c r="K3" s="12" t="s">
        <v>72</v>
      </c>
      <c r="L3" s="12" t="s">
        <v>187</v>
      </c>
      <c r="M3" s="12" t="s">
        <v>107</v>
      </c>
      <c r="N3" s="12" t="s">
        <v>1613</v>
      </c>
      <c r="O3" s="12" t="s">
        <v>73</v>
      </c>
      <c r="P3" s="12" t="s">
        <v>76</v>
      </c>
      <c r="Q3" s="28">
        <v>20431000</v>
      </c>
      <c r="R3" s="14">
        <v>1</v>
      </c>
      <c r="S3" s="14">
        <v>216.03</v>
      </c>
      <c r="T3" s="14">
        <v>44137.0893</v>
      </c>
      <c r="U3" s="15">
        <v>1.5610399394E-2</v>
      </c>
      <c r="V3" s="15">
        <f t="shared" ref="V3:V13" si="1">+T3/SUM(T:T)</f>
        <v>7.4766280498159726E-2</v>
      </c>
      <c r="W3" s="15">
        <f t="shared" si="0"/>
        <v>1.547024975176059E-2</v>
      </c>
    </row>
    <row r="4" spans="1:23">
      <c r="A4" s="21">
        <v>13908</v>
      </c>
      <c r="B4" s="21">
        <v>13908</v>
      </c>
      <c r="C4" s="12" t="s">
        <v>1608</v>
      </c>
      <c r="D4" s="12" t="s">
        <v>1614</v>
      </c>
      <c r="E4" s="12" t="s">
        <v>182</v>
      </c>
      <c r="F4" s="12" t="s">
        <v>1661</v>
      </c>
      <c r="G4" s="12" t="s">
        <v>1662</v>
      </c>
      <c r="H4" s="12" t="s">
        <v>185</v>
      </c>
      <c r="I4" s="12" t="s">
        <v>1245</v>
      </c>
      <c r="J4" s="12" t="s">
        <v>72</v>
      </c>
      <c r="K4" s="12" t="s">
        <v>72</v>
      </c>
      <c r="L4" s="12" t="s">
        <v>187</v>
      </c>
      <c r="M4" s="12" t="s">
        <v>107</v>
      </c>
      <c r="N4" s="12" t="s">
        <v>1623</v>
      </c>
      <c r="O4" s="12" t="s">
        <v>73</v>
      </c>
      <c r="P4" s="12" t="s">
        <v>76</v>
      </c>
      <c r="Q4" s="28">
        <v>43850136</v>
      </c>
      <c r="R4" s="14">
        <v>1</v>
      </c>
      <c r="S4" s="14">
        <v>103.87</v>
      </c>
      <c r="T4" s="14">
        <v>45547.136259999999</v>
      </c>
      <c r="U4" s="15">
        <v>0.25154378856600002</v>
      </c>
      <c r="V4" s="15">
        <f t="shared" si="1"/>
        <v>7.7154837790879463E-2</v>
      </c>
      <c r="W4" s="15">
        <f t="shared" si="0"/>
        <v>1.5964477599107803E-2</v>
      </c>
    </row>
    <row r="5" spans="1:23">
      <c r="A5" s="21">
        <v>13908</v>
      </c>
      <c r="B5" s="21">
        <v>13908</v>
      </c>
      <c r="C5" s="12" t="s">
        <v>1619</v>
      </c>
      <c r="D5" s="12" t="s">
        <v>1620</v>
      </c>
      <c r="E5" s="12" t="s">
        <v>182</v>
      </c>
      <c r="F5" s="12" t="s">
        <v>1663</v>
      </c>
      <c r="G5" s="12" t="s">
        <v>1664</v>
      </c>
      <c r="H5" s="12" t="s">
        <v>185</v>
      </c>
      <c r="I5" s="12" t="s">
        <v>1245</v>
      </c>
      <c r="J5" s="12" t="s">
        <v>72</v>
      </c>
      <c r="K5" s="12" t="s">
        <v>72</v>
      </c>
      <c r="L5" s="12" t="s">
        <v>187</v>
      </c>
      <c r="M5" s="12" t="s">
        <v>107</v>
      </c>
      <c r="N5" s="12" t="s">
        <v>1623</v>
      </c>
      <c r="O5" s="12" t="s">
        <v>73</v>
      </c>
      <c r="P5" s="12" t="s">
        <v>76</v>
      </c>
      <c r="Q5" s="28">
        <v>19016000</v>
      </c>
      <c r="R5" s="14">
        <v>1</v>
      </c>
      <c r="S5" s="14">
        <v>142.47999999999999</v>
      </c>
      <c r="T5" s="14">
        <v>27093.996800000001</v>
      </c>
      <c r="U5" s="15">
        <v>5.6275709973E-2</v>
      </c>
      <c r="V5" s="15">
        <f t="shared" si="1"/>
        <v>4.58960343034003E-2</v>
      </c>
      <c r="W5" s="15">
        <f t="shared" si="0"/>
        <v>9.4965686210169327E-3</v>
      </c>
    </row>
    <row r="6" spans="1:23">
      <c r="A6" s="21">
        <v>13908</v>
      </c>
      <c r="B6" s="21">
        <v>13908</v>
      </c>
      <c r="C6" s="12" t="s">
        <v>1635</v>
      </c>
      <c r="D6" s="12" t="s">
        <v>1665</v>
      </c>
      <c r="E6" s="12" t="s">
        <v>182</v>
      </c>
      <c r="F6" s="12" t="s">
        <v>1666</v>
      </c>
      <c r="G6" s="12" t="s">
        <v>1667</v>
      </c>
      <c r="H6" s="12" t="s">
        <v>185</v>
      </c>
      <c r="I6" s="12" t="s">
        <v>1668</v>
      </c>
      <c r="J6" s="12" t="s">
        <v>72</v>
      </c>
      <c r="K6" s="12" t="s">
        <v>72</v>
      </c>
      <c r="L6" s="12" t="s">
        <v>187</v>
      </c>
      <c r="M6" s="12" t="s">
        <v>107</v>
      </c>
      <c r="N6" s="12" t="s">
        <v>1669</v>
      </c>
      <c r="O6" s="12" t="s">
        <v>73</v>
      </c>
      <c r="P6" s="12" t="s">
        <v>76</v>
      </c>
      <c r="Q6" s="28">
        <v>34768000</v>
      </c>
      <c r="R6" s="14">
        <v>1</v>
      </c>
      <c r="S6" s="14">
        <v>138.26</v>
      </c>
      <c r="T6" s="14">
        <v>48070.236799999999</v>
      </c>
      <c r="U6" s="15">
        <v>8.6261443051000003E-2</v>
      </c>
      <c r="V6" s="15">
        <f t="shared" si="1"/>
        <v>8.1428858703688017E-2</v>
      </c>
      <c r="W6" s="15">
        <f t="shared" si="0"/>
        <v>1.6848835768657557E-2</v>
      </c>
    </row>
    <row r="7" spans="1:23">
      <c r="A7" s="21">
        <v>13908</v>
      </c>
      <c r="B7" s="21">
        <v>13908</v>
      </c>
      <c r="C7" s="12" t="s">
        <v>1670</v>
      </c>
      <c r="D7" s="12" t="s">
        <v>1671</v>
      </c>
      <c r="E7" s="12" t="s">
        <v>182</v>
      </c>
      <c r="F7" s="12" t="s">
        <v>1672</v>
      </c>
      <c r="G7" s="12" t="s">
        <v>1673</v>
      </c>
      <c r="H7" s="12" t="s">
        <v>185</v>
      </c>
      <c r="I7" s="12" t="s">
        <v>1245</v>
      </c>
      <c r="J7" s="12" t="s">
        <v>72</v>
      </c>
      <c r="K7" s="12" t="s">
        <v>333</v>
      </c>
      <c r="L7" s="12" t="s">
        <v>187</v>
      </c>
      <c r="M7" s="12" t="s">
        <v>107</v>
      </c>
      <c r="N7" s="12" t="s">
        <v>1658</v>
      </c>
      <c r="O7" s="12" t="s">
        <v>73</v>
      </c>
      <c r="P7" s="12" t="s">
        <v>76</v>
      </c>
      <c r="Q7" s="28">
        <v>31459071</v>
      </c>
      <c r="R7" s="14">
        <v>1</v>
      </c>
      <c r="S7" s="14">
        <v>297.11</v>
      </c>
      <c r="T7" s="14">
        <v>93468.045849999995</v>
      </c>
      <c r="U7" s="15">
        <v>1.4681707469999999E-2</v>
      </c>
      <c r="V7" s="15">
        <f t="shared" si="1"/>
        <v>0.1583307427940418</v>
      </c>
      <c r="W7" s="15">
        <f t="shared" si="0"/>
        <v>3.2760973504170558E-2</v>
      </c>
    </row>
    <row r="8" spans="1:23">
      <c r="A8" s="21">
        <v>13908</v>
      </c>
      <c r="B8" s="21">
        <v>13908</v>
      </c>
      <c r="C8" s="12" t="s">
        <v>1619</v>
      </c>
      <c r="D8" s="12" t="s">
        <v>1620</v>
      </c>
      <c r="E8" s="12" t="s">
        <v>182</v>
      </c>
      <c r="F8" s="12" t="s">
        <v>1674</v>
      </c>
      <c r="G8" s="12" t="s">
        <v>1675</v>
      </c>
      <c r="H8" s="12" t="s">
        <v>185</v>
      </c>
      <c r="I8" s="12" t="s">
        <v>1245</v>
      </c>
      <c r="J8" s="12" t="s">
        <v>72</v>
      </c>
      <c r="K8" s="12" t="s">
        <v>333</v>
      </c>
      <c r="L8" s="12" t="s">
        <v>187</v>
      </c>
      <c r="M8" s="12" t="s">
        <v>107</v>
      </c>
      <c r="N8" s="12" t="s">
        <v>1658</v>
      </c>
      <c r="O8" s="12" t="s">
        <v>73</v>
      </c>
      <c r="P8" s="12" t="s">
        <v>76</v>
      </c>
      <c r="Q8" s="28">
        <v>23113000</v>
      </c>
      <c r="R8" s="14">
        <v>1</v>
      </c>
      <c r="S8" s="14">
        <v>281.63</v>
      </c>
      <c r="T8" s="14">
        <v>65093.141900000002</v>
      </c>
      <c r="U8" s="15">
        <v>5.4730524930000002E-3</v>
      </c>
      <c r="V8" s="15">
        <f t="shared" si="1"/>
        <v>0.11026490833417767</v>
      </c>
      <c r="W8" s="15">
        <f t="shared" si="0"/>
        <v>2.2815441124247219E-2</v>
      </c>
    </row>
    <row r="9" spans="1:23">
      <c r="A9" s="21">
        <v>13908</v>
      </c>
      <c r="B9" s="21">
        <v>13908</v>
      </c>
      <c r="C9" s="12" t="s">
        <v>1629</v>
      </c>
      <c r="D9" s="12" t="s">
        <v>1630</v>
      </c>
      <c r="E9" s="12" t="s">
        <v>182</v>
      </c>
      <c r="F9" s="12" t="s">
        <v>1676</v>
      </c>
      <c r="G9" s="12" t="s">
        <v>1677</v>
      </c>
      <c r="H9" s="12" t="s">
        <v>185</v>
      </c>
      <c r="I9" s="12" t="s">
        <v>1245</v>
      </c>
      <c r="J9" s="12" t="s">
        <v>72</v>
      </c>
      <c r="K9" s="12" t="s">
        <v>333</v>
      </c>
      <c r="L9" s="12" t="s">
        <v>187</v>
      </c>
      <c r="M9" s="12" t="s">
        <v>107</v>
      </c>
      <c r="N9" s="12" t="s">
        <v>1658</v>
      </c>
      <c r="O9" s="12" t="s">
        <v>73</v>
      </c>
      <c r="P9" s="12" t="s">
        <v>76</v>
      </c>
      <c r="Q9" s="28">
        <v>17528160</v>
      </c>
      <c r="R9" s="14">
        <v>1</v>
      </c>
      <c r="S9" s="14">
        <v>233.44</v>
      </c>
      <c r="T9" s="14">
        <v>40917.736700000001</v>
      </c>
      <c r="U9" s="15">
        <v>1.1605591134000001E-2</v>
      </c>
      <c r="V9" s="15">
        <f t="shared" si="1"/>
        <v>6.931283933718857E-2</v>
      </c>
      <c r="W9" s="15">
        <f t="shared" si="0"/>
        <v>1.4341852080983966E-2</v>
      </c>
    </row>
    <row r="10" spans="1:23">
      <c r="A10" s="21">
        <v>13908</v>
      </c>
      <c r="B10" s="21">
        <v>13908</v>
      </c>
      <c r="C10" s="12" t="s">
        <v>1629</v>
      </c>
      <c r="D10" s="12" t="s">
        <v>1630</v>
      </c>
      <c r="E10" s="12" t="s">
        <v>182</v>
      </c>
      <c r="F10" s="12" t="s">
        <v>1678</v>
      </c>
      <c r="G10" s="12" t="s">
        <v>1679</v>
      </c>
      <c r="H10" s="12" t="s">
        <v>185</v>
      </c>
      <c r="I10" s="12" t="s">
        <v>1245</v>
      </c>
      <c r="J10" s="12" t="s">
        <v>72</v>
      </c>
      <c r="K10" s="12" t="s">
        <v>333</v>
      </c>
      <c r="L10" s="12" t="s">
        <v>187</v>
      </c>
      <c r="M10" s="12" t="s">
        <v>107</v>
      </c>
      <c r="N10" s="12" t="s">
        <v>1680</v>
      </c>
      <c r="O10" s="12" t="s">
        <v>73</v>
      </c>
      <c r="P10" s="12" t="s">
        <v>76</v>
      </c>
      <c r="Q10" s="28">
        <v>13119174</v>
      </c>
      <c r="R10" s="14">
        <v>1</v>
      </c>
      <c r="S10" s="14">
        <v>274.25</v>
      </c>
      <c r="T10" s="14">
        <v>35979.334690000003</v>
      </c>
      <c r="U10" s="15">
        <v>1.7067632539999999E-2</v>
      </c>
      <c r="V10" s="15">
        <f t="shared" si="1"/>
        <v>6.0947404376520797E-2</v>
      </c>
      <c r="W10" s="15">
        <f t="shared" si="0"/>
        <v>1.2610919804276349E-2</v>
      </c>
    </row>
    <row r="11" spans="1:23">
      <c r="A11" s="21">
        <v>13908</v>
      </c>
      <c r="B11" s="21">
        <v>13908</v>
      </c>
      <c r="C11" s="12" t="s">
        <v>1635</v>
      </c>
      <c r="D11" s="12" t="s">
        <v>1665</v>
      </c>
      <c r="E11" s="12" t="s">
        <v>182</v>
      </c>
      <c r="F11" s="12" t="s">
        <v>1681</v>
      </c>
      <c r="G11" s="12" t="s">
        <v>1682</v>
      </c>
      <c r="H11" s="12" t="s">
        <v>185</v>
      </c>
      <c r="I11" s="12" t="s">
        <v>1245</v>
      </c>
      <c r="J11" s="12" t="s">
        <v>72</v>
      </c>
      <c r="K11" s="12" t="s">
        <v>333</v>
      </c>
      <c r="L11" s="12" t="s">
        <v>187</v>
      </c>
      <c r="M11" s="12" t="s">
        <v>107</v>
      </c>
      <c r="N11" s="12" t="s">
        <v>1683</v>
      </c>
      <c r="O11" s="12" t="s">
        <v>73</v>
      </c>
      <c r="P11" s="12" t="s">
        <v>76</v>
      </c>
      <c r="Q11" s="28">
        <v>13860000</v>
      </c>
      <c r="R11" s="14">
        <v>1</v>
      </c>
      <c r="S11" s="14">
        <v>286.89</v>
      </c>
      <c r="T11" s="14">
        <v>39762.953999999998</v>
      </c>
      <c r="U11" s="15">
        <v>1.1139718057E-2</v>
      </c>
      <c r="V11" s="15">
        <f t="shared" si="1"/>
        <v>6.7356688430277215E-2</v>
      </c>
      <c r="W11" s="15">
        <f t="shared" si="0"/>
        <v>1.3937095513178023E-2</v>
      </c>
    </row>
    <row r="12" spans="1:23" ht="13.5" thickBot="1">
      <c r="A12" s="21">
        <v>13908</v>
      </c>
      <c r="B12" s="21">
        <v>13908</v>
      </c>
      <c r="C12" s="12" t="s">
        <v>1629</v>
      </c>
      <c r="D12" s="12" t="s">
        <v>1630</v>
      </c>
      <c r="E12" s="12" t="s">
        <v>182</v>
      </c>
      <c r="F12" s="12" t="s">
        <v>1684</v>
      </c>
      <c r="G12" s="12" t="s">
        <v>1685</v>
      </c>
      <c r="H12" s="12" t="s">
        <v>185</v>
      </c>
      <c r="I12" s="12" t="s">
        <v>1245</v>
      </c>
      <c r="J12" s="12" t="s">
        <v>72</v>
      </c>
      <c r="K12" s="12" t="s">
        <v>1627</v>
      </c>
      <c r="L12" s="12" t="s">
        <v>187</v>
      </c>
      <c r="M12" s="12" t="s">
        <v>107</v>
      </c>
      <c r="N12" s="12" t="s">
        <v>1686</v>
      </c>
      <c r="O12" s="12" t="s">
        <v>73</v>
      </c>
      <c r="P12" s="12" t="s">
        <v>76</v>
      </c>
      <c r="Q12" s="28">
        <v>15622700</v>
      </c>
      <c r="R12" s="14">
        <v>1</v>
      </c>
      <c r="S12" s="14">
        <v>156.63</v>
      </c>
      <c r="T12" s="14">
        <v>24469.835009999999</v>
      </c>
      <c r="U12" s="15">
        <v>7.1863787065999996E-2</v>
      </c>
      <c r="V12" s="15">
        <f t="shared" si="1"/>
        <v>4.1450820095228824E-2</v>
      </c>
      <c r="W12" s="15">
        <f t="shared" si="0"/>
        <v>8.5767880255093083E-3</v>
      </c>
    </row>
    <row r="13" spans="1:23" ht="13.5" thickBot="1">
      <c r="A13" s="21">
        <v>13908</v>
      </c>
      <c r="B13" s="21">
        <v>13908</v>
      </c>
      <c r="C13" s="12" t="s">
        <v>1687</v>
      </c>
      <c r="D13" s="12" t="s">
        <v>1688</v>
      </c>
      <c r="E13" s="12" t="s">
        <v>297</v>
      </c>
      <c r="F13" s="12" t="s">
        <v>1689</v>
      </c>
      <c r="G13" s="12" t="s">
        <v>1690</v>
      </c>
      <c r="H13" s="12" t="s">
        <v>185</v>
      </c>
      <c r="I13" s="12" t="s">
        <v>108</v>
      </c>
      <c r="J13" s="12" t="s">
        <v>155</v>
      </c>
      <c r="K13" s="12" t="s">
        <v>1691</v>
      </c>
      <c r="L13" s="12" t="s">
        <v>187</v>
      </c>
      <c r="M13" s="12" t="s">
        <v>108</v>
      </c>
      <c r="N13" s="12" t="s">
        <v>1654</v>
      </c>
      <c r="O13" s="12" t="s">
        <v>73</v>
      </c>
      <c r="P13" s="12" t="s">
        <v>78</v>
      </c>
      <c r="Q13" s="29">
        <v>193.86</v>
      </c>
      <c r="R13" s="14">
        <v>3.718</v>
      </c>
      <c r="S13" s="14">
        <v>139388.4</v>
      </c>
      <c r="T13" s="14">
        <v>1004.67183</v>
      </c>
      <c r="U13" s="15">
        <v>5.005292917E-3</v>
      </c>
      <c r="V13" s="15">
        <f t="shared" si="1"/>
        <v>1.7018697209464479E-3</v>
      </c>
      <c r="W13" s="15">
        <f t="shared" si="0"/>
        <v>3.5214202783096432E-4</v>
      </c>
    </row>
    <row r="14" spans="1:23">
      <c r="A14" s="63" t="s">
        <v>1692</v>
      </c>
      <c r="B14" s="62"/>
      <c r="C14" s="62"/>
      <c r="D14" s="65" t="s">
        <v>87</v>
      </c>
      <c r="E14" s="62"/>
      <c r="F14" s="62"/>
      <c r="G14" s="66" t="s">
        <v>88</v>
      </c>
      <c r="H14" s="62"/>
      <c r="I14" s="62"/>
      <c r="J14" s="67">
        <v>9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ht="12.75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</sheetData>
  <mergeCells count="5">
    <mergeCell ref="A14:C15"/>
    <mergeCell ref="D14:F15"/>
    <mergeCell ref="G14:I15"/>
    <mergeCell ref="J14:P15"/>
    <mergeCell ref="Q14:W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1</vt:i4>
      </vt:variant>
    </vt:vector>
  </HeadingPairs>
  <TitlesOfParts>
    <vt:vector size="32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sum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Svetlana Gurman</cp:lastModifiedBy>
  <dcterms:created xsi:type="dcterms:W3CDTF">2025-04-28T15:47:55Z</dcterms:created>
  <dcterms:modified xsi:type="dcterms:W3CDTF">2025-06-05T10:58:43Z</dcterms:modified>
</cp:coreProperties>
</file>